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3D80B054-5BE1-41BC-8599-D8669D321E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  <c r="G4" i="16"/>
  <c r="G4" i="2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<sst xmlns="http://schemas.openxmlformats.org/spreadsheetml/2006/main" count="282" uniqueCount="40">
  <si>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</si>
  <si>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</si>
  <si>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</si>
  <si>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</si>
  <si>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</si>
  <si>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</si>
  <si>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</si>
  <si>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</si>
  <si>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</si>
  <si>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</si>
  <si>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</si>
  <si>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</si>
  <si>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</si>
  <si>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</si>
  <si>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</si>
  <si>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</si>
  <si>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</si>
  <si>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</si>
  <si>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</si>
  <si>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</si>
  <si>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</si>
  <si>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</si>
  <si>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</si>
  <si>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</si>
  <si>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</si>
  <si>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</si>
  <si>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2023-08-09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</si>
  <si>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2023-08-09电子束100级的洁净室(Particles/m 3)</t>
    <phoneticPr fontId="1" type="noConversion"/>
  </si>
  <si>
    <t>2023-08-09光刻显影100级的洁净室(Particles/m 3)</t>
    <phoneticPr fontId="1" type="noConversion"/>
  </si>
  <si>
    <t>2023-08-09光刻区100级的洁净室(Particles/m 3)</t>
    <phoneticPr fontId="1" type="noConversion"/>
  </si>
  <si>
    <t>2023-08-09基片清洗100级的洁净室(Particles/m 3)</t>
    <phoneticPr fontId="1" type="noConversion"/>
  </si>
  <si>
    <t>2023-08-09热工艺区100级的洁净室(Particles/m 3)</t>
    <phoneticPr fontId="1" type="noConversion"/>
  </si>
  <si>
    <t>2023-08-09原子层沉积100级的洁净室(Particles/m 3)</t>
    <phoneticPr fontId="1" type="noConversion"/>
  </si>
  <si>
    <t>2023-08-09物理沉积1000级的洁净室(Particles/m 3)</t>
    <phoneticPr fontId="1" type="noConversion"/>
  </si>
  <si>
    <t>2023-08-09表征1 1000级的洁净室(Particles/m 3)</t>
    <phoneticPr fontId="1" type="noConversion"/>
  </si>
  <si>
    <t>2023-08-09表征2 1000级的洁净室(Particles/m 3)</t>
    <phoneticPr fontId="1" type="noConversion"/>
  </si>
  <si>
    <t>2023-08-09干法刻蚀1000级的洁净室(Particles/m 3)</t>
    <phoneticPr fontId="1" type="noConversion"/>
  </si>
  <si>
    <t>2023-08-09划片减薄1000级的洁净室(Particles/m 3)</t>
    <phoneticPr fontId="1" type="noConversion"/>
  </si>
  <si>
    <t>2023-08-09湿法刻蚀1000级的洁净室(Particles/m 3)</t>
    <phoneticPr fontId="1" type="noConversion"/>
  </si>
  <si>
    <t>2023-08-09样品存放1000级的洁净室(Particles/m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</si>
</sst>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2023-08-09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35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388</c:v>
                </c:pt>
                <c:pt idx="9">
                  <c:v>3530</c:v>
                </c:pt>
                <c:pt idx="10">
                  <c:v>106</c:v>
                </c:pt>
                <c:pt idx="11">
                  <c:v>3530</c:v>
                </c:pt>
                <c:pt idx="12">
                  <c:v>71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2023-08-09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988</c:v>
                </c:pt>
                <c:pt idx="1">
                  <c:v>35300</c:v>
                </c:pt>
                <c:pt idx="2" formatCode="0_ ">
                  <c:v>35</c:v>
                </c:pt>
                <c:pt idx="3">
                  <c:v>35300</c:v>
                </c:pt>
                <c:pt idx="4" formatCode="0_ ">
                  <c:v>318</c:v>
                </c:pt>
                <c:pt idx="5">
                  <c:v>35300</c:v>
                </c:pt>
                <c:pt idx="6" formatCode="0_ ">
                  <c:v>106</c:v>
                </c:pt>
                <c:pt idx="7">
                  <c:v>35300</c:v>
                </c:pt>
                <c:pt idx="8">
                  <c:v>2718</c:v>
                </c:pt>
                <c:pt idx="9">
                  <c:v>35300</c:v>
                </c:pt>
                <c:pt idx="10">
                  <c:v>318</c:v>
                </c:pt>
                <c:pt idx="11">
                  <c:v>35300</c:v>
                </c:pt>
                <c:pt idx="12">
                  <c:v>459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14" sqref="Q14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</v>
      </c>
      <c r="D5">
        <v>3530</v>
      </c>
      <c r="E5" s="1">
        <v>35</v>
      </c>
      <c r="F5">
        <v>3530</v>
      </c>
      <c r="G5" s="1">
        <v>35</v>
      </c>
      <c r="H5">
        <v>3530</v>
      </c>
      <c r="I5">
        <v>388</v>
      </c>
      <c r="J5">
        <v>3530</v>
      </c>
      <c r="K5">
        <v>106</v>
      </c>
      <c r="L5">
        <v>3530</v>
      </c>
      <c r="M5">
        <v>71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988</v>
      </c>
      <c r="B10">
        <v>35300</v>
      </c>
      <c r="C10" s="1">
        <v>35</v>
      </c>
      <c r="D10">
        <v>35300</v>
      </c>
      <c r="E10" s="1">
        <v>318</v>
      </c>
      <c r="F10">
        <v>35300</v>
      </c>
      <c r="G10" s="1">
        <v>106</v>
      </c>
      <c r="H10">
        <v>35300</v>
      </c>
      <c r="I10">
        <v>2718</v>
      </c>
      <c r="J10">
        <v>35300</v>
      </c>
      <c r="K10">
        <v>318</v>
      </c>
      <c r="L10">
        <v>35300</v>
      </c>
      <c r="M10">
        <v>459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27061*35.3</f>
        <v>955253.29999999993</v>
      </c>
      <c r="B4">
        <v>100000</v>
      </c>
      <c r="C4" s="1">
        <f>24*35.3</f>
        <v>847.19999999999993</v>
      </c>
      <c r="D4">
        <v>26500</v>
      </c>
      <c r="E4" s="1">
        <f>5*35.3</f>
        <v>176.5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39008*35.3</f>
        <v>1376982.4</v>
      </c>
      <c r="B4">
        <v>100000</v>
      </c>
      <c r="C4" s="1">
        <f>16*35.3</f>
        <v>564.79999999999995</v>
      </c>
      <c r="D4">
        <v>26500</v>
      </c>
      <c r="E4" s="1">
        <f>5*35.3</f>
        <v>176.5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39632*35.3</f>
        <v>1399009.5999999999</v>
      </c>
      <c r="B4">
        <v>100000</v>
      </c>
      <c r="C4" s="1">
        <f>2*35.3</f>
        <v>70.599999999999994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29876*35.3</f>
        <v>1054622.7999999998</v>
      </c>
      <c r="B4">
        <v>100000</v>
      </c>
      <c r="C4" s="1">
        <f>4*35.3</f>
        <v>141.19999999999999</v>
      </c>
      <c r="D4">
        <v>26500</v>
      </c>
      <c r="E4" s="1">
        <f>2*35.3</f>
        <v>70.599999999999994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30858*35.3</f>
        <v>1089287.3999999999</v>
      </c>
      <c r="B4">
        <v>100000</v>
      </c>
      <c r="C4" s="1">
        <f>26*35.3</f>
        <v>917.8</v>
      </c>
      <c r="D4">
        <v>26500</v>
      </c>
      <c r="E4" s="1">
        <f>17*35.3</f>
        <v>600.09999999999991</v>
      </c>
      <c r="F4">
        <v>10600</v>
      </c>
      <c r="G4" s="1">
        <f>11*35.3</f>
        <v>388.29999999999995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31332*35.3</f>
        <v>1106019.5999999999</v>
      </c>
      <c r="B4">
        <v>100000</v>
      </c>
      <c r="C4" s="1">
        <f>20*35.3</f>
        <v>706</v>
      </c>
      <c r="D4">
        <v>26500</v>
      </c>
      <c r="E4" s="1">
        <f>11*35.3</f>
        <v>388.29999999999995</v>
      </c>
      <c r="F4">
        <v>10600</v>
      </c>
      <c r="G4" s="1">
        <f>3*35.3</f>
        <v>105.89999999999999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31766*35.3</f>
        <v>1121339.7999999998</v>
      </c>
      <c r="B4">
        <v>100000</v>
      </c>
      <c r="C4" s="1">
        <f>7*35.3</f>
        <v>247.09999999999997</v>
      </c>
      <c r="D4">
        <v>26500</v>
      </c>
      <c r="E4" s="1">
        <f>3*35.3</f>
        <v>105.89999999999999</v>
      </c>
      <c r="F4">
        <v>10600</v>
      </c>
      <c r="G4" s="1">
        <f>2*35.3</f>
        <v>70.599999999999994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31117*35.3</f>
        <v>1098430.0999999999</v>
      </c>
      <c r="B4">
        <v>1000000</v>
      </c>
      <c r="C4" s="1">
        <f>82*35.3</f>
        <v>2894.6</v>
      </c>
      <c r="D4">
        <v>265000</v>
      </c>
      <c r="E4" s="1">
        <f>41*35.3</f>
        <v>1447.3</v>
      </c>
      <c r="F4">
        <v>106000</v>
      </c>
      <c r="G4" s="1">
        <f>28*35.3</f>
        <v>988.39999999999986</v>
      </c>
      <c r="H4">
        <v>35300</v>
      </c>
      <c r="I4" s="1">
        <v>8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43460*35.3</f>
        <v>1534137.9999999998</v>
      </c>
      <c r="B4">
        <v>1000000</v>
      </c>
      <c r="C4" s="1">
        <f>8*35.3</f>
        <v>282.39999999999998</v>
      </c>
      <c r="D4">
        <v>265000</v>
      </c>
      <c r="E4" s="1">
        <f>5*35.3</f>
        <v>176.5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43596*35.3</f>
        <v>1538938.7999999998</v>
      </c>
      <c r="B4">
        <v>1000000</v>
      </c>
      <c r="C4" s="1">
        <f>36*35.3</f>
        <v>1270.8</v>
      </c>
      <c r="D4">
        <v>265000</v>
      </c>
      <c r="E4" s="1">
        <f>28*35.3</f>
        <v>988.39999999999986</v>
      </c>
      <c r="F4">
        <v>106000</v>
      </c>
      <c r="G4" s="1">
        <f>9*35.3</f>
        <v>317.7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45646*35.3</f>
        <v>1611303.7999999998</v>
      </c>
      <c r="B4">
        <v>1000000</v>
      </c>
      <c r="C4" s="1">
        <f>7*35.3</f>
        <v>247.09999999999997</v>
      </c>
      <c r="D4">
        <v>265000</v>
      </c>
      <c r="E4" s="1">
        <f>4*35.3</f>
        <v>141.19999999999999</v>
      </c>
      <c r="F4">
        <v>106000</v>
      </c>
      <c r="G4" s="1">
        <f>3*35.3</f>
        <v>105.89999999999999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46255*35.3</f>
        <v>1632801.4999999998</v>
      </c>
      <c r="B4">
        <v>1000000</v>
      </c>
      <c r="C4" s="1">
        <f>224*35.3</f>
        <v>7907.1999999999989</v>
      </c>
      <c r="D4">
        <v>265000</v>
      </c>
      <c r="E4" s="1">
        <f>108*35.3</f>
        <v>3812.3999999999996</v>
      </c>
      <c r="F4">
        <v>106000</v>
      </c>
      <c r="G4" s="1">
        <f>77*35.3</f>
        <v>2718.1</v>
      </c>
      <c r="H4">
        <v>35300</v>
      </c>
      <c r="I4">
        <v>11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46322*35.3</f>
        <v>1635166.5999999999</v>
      </c>
      <c r="B4">
        <v>1000000</v>
      </c>
      <c r="C4" s="1">
        <f>334*35.3</f>
        <v>11790.199999999999</v>
      </c>
      <c r="D4">
        <v>265000</v>
      </c>
      <c r="E4" s="1">
        <f>79*35.3</f>
        <v>2788.7</v>
      </c>
      <c r="F4">
        <v>106000</v>
      </c>
      <c r="G4" s="1">
        <f>9*35.3</f>
        <v>317.7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J9" sqref="J9"/>
    </sheetView>
  </sheetViews>
  <sheetFormatPr defaultRowHeight="13.5" x14ac:dyDescent="0.15"/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35478*35.3</f>
        <v>1252373.3999999999</v>
      </c>
      <c r="B4">
        <v>1000000</v>
      </c>
      <c r="C4" s="1">
        <f>91*35.3</f>
        <v>3212.2999999999997</v>
      </c>
      <c r="D4">
        <v>265000</v>
      </c>
      <c r="E4" s="1">
        <f>61*35.3</f>
        <v>2153.2999999999997</v>
      </c>
      <c r="F4">
        <v>106000</v>
      </c>
      <c r="G4" s="1">
        <f>13*35.3</f>
        <v>458.9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2023-08-09T01:58:39Z</dcterms:modified>
</cp:coreProperties>
</file>