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227F689C-5301-4590-BB2E-58F925D6CF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C4" i="1"/>
  <c r="A4" i="1"/>
  <c r="G4" i="5"/>
  <c r="E4" i="5"/>
  <c r="C4" i="5"/>
  <c r="A4" i="5"/>
  <c r="E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<sst xmlns="http://schemas.openxmlformats.org/spreadsheetml/2006/main" count="282" uniqueCount="40">
  <si>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</si>
  <si>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</si>
  <si>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</si>
  <si>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</si>
  <si>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</si>
  <si>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</si>
  <si>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</si>
  <si>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</si>
  <si>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</si>
  <si>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</si>
  <si>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</si>
  <si>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</si>
  <si>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</si>
  <si>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</si>
  <si>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</si>
  <si>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</si>
  <si>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</si>
  <si>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</si>
  <si>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</si>
  <si>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</si>
  <si>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</si>
  <si>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</si>
  <si>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</si>
  <si>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</si>
  <si>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</si>
  <si>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</si>
  <si>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2023-09-06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</si>
  <si>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2023-09-06电子束100级的洁净室(Particles/m 3)</t>
    <phoneticPr fontId="1" type="noConversion"/>
  </si>
  <si>
    <t>2023-09-06光刻显影100级的洁净室(Particles/m 3)</t>
    <phoneticPr fontId="1" type="noConversion"/>
  </si>
  <si>
    <t>2023-09-06光刻区100级的洁净室(Particles/m 3)</t>
    <phoneticPr fontId="1" type="noConversion"/>
  </si>
  <si>
    <t>2023-09-06基片清洗100级的洁净室(Particles/m 3)</t>
    <phoneticPr fontId="1" type="noConversion"/>
  </si>
  <si>
    <t>2023-09-06热工艺区100级的洁净室(Particles/m 3)</t>
    <phoneticPr fontId="1" type="noConversion"/>
  </si>
  <si>
    <t>2023-09-06原子层沉积100级的洁净室(Particles/m 3)</t>
    <phoneticPr fontId="1" type="noConversion"/>
  </si>
  <si>
    <t>2023-09-06物理沉积1000级的洁净室(Particles/m 3)</t>
    <phoneticPr fontId="1" type="noConversion"/>
  </si>
  <si>
    <t>2023-09-06表征1 1000级的洁净室(Particles/m 3)</t>
    <phoneticPr fontId="1" type="noConversion"/>
  </si>
  <si>
    <t>2023-09-06表征2 1000级的洁净室(Particles/m 3)</t>
    <phoneticPr fontId="1" type="noConversion"/>
  </si>
  <si>
    <t>2023-09-06干法刻蚀1000级的洁净室(Particles/m 3)</t>
    <phoneticPr fontId="1" type="noConversion"/>
  </si>
  <si>
    <t>2023-09-06划片减薄1000级的洁净室(Particles/m 3)</t>
    <phoneticPr fontId="1" type="noConversion"/>
  </si>
  <si>
    <t>2023-09-06湿法刻蚀1000级的洁净室(Particles/m 3)</t>
    <phoneticPr fontId="1" type="noConversion"/>
  </si>
  <si>
    <t>2023-09-06样品存放1000级的洁净室(Particles/m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</si>
</sst>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2023-09-06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71</c:v>
                </c:pt>
                <c:pt idx="3">
                  <c:v>3530</c:v>
                </c:pt>
                <c:pt idx="4" formatCode="0_ ">
                  <c:v>388</c:v>
                </c:pt>
                <c:pt idx="5">
                  <c:v>3530</c:v>
                </c:pt>
                <c:pt idx="6" formatCode="0_ ">
                  <c:v>106</c:v>
                </c:pt>
                <c:pt idx="7">
                  <c:v>3530</c:v>
                </c:pt>
                <c:pt idx="8">
                  <c:v>318</c:v>
                </c:pt>
                <c:pt idx="9">
                  <c:v>3530</c:v>
                </c:pt>
                <c:pt idx="10">
                  <c:v>494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2023-09-06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1412</c:v>
                </c:pt>
                <c:pt idx="1">
                  <c:v>35300</c:v>
                </c:pt>
                <c:pt idx="2" formatCode="0_ ">
                  <c:v>318</c:v>
                </c:pt>
                <c:pt idx="3">
                  <c:v>35300</c:v>
                </c:pt>
                <c:pt idx="4" formatCode="0_ ">
                  <c:v>988</c:v>
                </c:pt>
                <c:pt idx="5">
                  <c:v>35300</c:v>
                </c:pt>
                <c:pt idx="6" formatCode="0_ ">
                  <c:v>318</c:v>
                </c:pt>
                <c:pt idx="7">
                  <c:v>35300</c:v>
                </c:pt>
                <c:pt idx="8">
                  <c:v>812</c:v>
                </c:pt>
                <c:pt idx="9">
                  <c:v>35300</c:v>
                </c:pt>
                <c:pt idx="10">
                  <c:v>247</c:v>
                </c:pt>
                <c:pt idx="11">
                  <c:v>35300</c:v>
                </c:pt>
                <c:pt idx="12">
                  <c:v>353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4" sqref="Q14:Q1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71</v>
      </c>
      <c r="D5">
        <v>3530</v>
      </c>
      <c r="E5" s="1">
        <v>388</v>
      </c>
      <c r="F5">
        <v>3530</v>
      </c>
      <c r="G5" s="1">
        <v>106</v>
      </c>
      <c r="H5">
        <v>3530</v>
      </c>
      <c r="I5">
        <v>318</v>
      </c>
      <c r="J5">
        <v>3530</v>
      </c>
      <c r="K5">
        <v>494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1412</v>
      </c>
      <c r="B10">
        <v>35300</v>
      </c>
      <c r="C10" s="1">
        <v>318</v>
      </c>
      <c r="D10">
        <v>35300</v>
      </c>
      <c r="E10" s="1">
        <v>988</v>
      </c>
      <c r="F10">
        <v>35300</v>
      </c>
      <c r="G10" s="1">
        <v>318</v>
      </c>
      <c r="H10">
        <v>35300</v>
      </c>
      <c r="I10">
        <v>812</v>
      </c>
      <c r="J10">
        <v>35300</v>
      </c>
      <c r="K10">
        <v>247</v>
      </c>
      <c r="L10">
        <v>35300</v>
      </c>
      <c r="M10">
        <v>353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23620*35.3</f>
        <v>833785.99999999988</v>
      </c>
      <c r="B4">
        <v>100000</v>
      </c>
      <c r="C4" s="1">
        <f>12*35.3</f>
        <v>423.59999999999997</v>
      </c>
      <c r="D4">
        <v>26500</v>
      </c>
      <c r="E4" s="1">
        <f>4*35.3</f>
        <v>141.19999999999999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35698*35.3</f>
        <v>1260139.3999999999</v>
      </c>
      <c r="B4">
        <v>100000</v>
      </c>
      <c r="C4" s="1">
        <f>42*35.3</f>
        <v>1482.6</v>
      </c>
      <c r="D4">
        <v>26500</v>
      </c>
      <c r="E4" s="1">
        <f>21*35.3</f>
        <v>741.3</v>
      </c>
      <c r="F4">
        <v>10600</v>
      </c>
      <c r="G4" s="1">
        <f>2*35.3</f>
        <v>70.599999999999994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G7" sqref="G7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36373*35.3</f>
        <v>1283966.8999999999</v>
      </c>
      <c r="B4">
        <v>100000</v>
      </c>
      <c r="C4" s="1">
        <f>37*35.3</f>
        <v>1306.0999999999999</v>
      </c>
      <c r="D4">
        <v>26500</v>
      </c>
      <c r="E4" s="1">
        <f>23*35.3</f>
        <v>811.9</v>
      </c>
      <c r="F4">
        <v>10600</v>
      </c>
      <c r="G4" s="1">
        <f>11*35.3</f>
        <v>388.29999999999995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26803*35.3</f>
        <v>946145.89999999991</v>
      </c>
      <c r="B4">
        <v>100000</v>
      </c>
      <c r="C4" s="1">
        <f>17*35.3</f>
        <v>600.09999999999991</v>
      </c>
      <c r="D4">
        <v>26500</v>
      </c>
      <c r="E4" s="1">
        <f>8*35.3</f>
        <v>282.39999999999998</v>
      </c>
      <c r="F4">
        <v>10600</v>
      </c>
      <c r="G4" s="1">
        <f>3*35.3</f>
        <v>105.89999999999999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G7" sqref="G7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30485*35.3</f>
        <v>1076120.5</v>
      </c>
      <c r="B4">
        <v>100000</v>
      </c>
      <c r="C4" s="1">
        <f>20*35.3</f>
        <v>706</v>
      </c>
      <c r="D4">
        <v>26500</v>
      </c>
      <c r="E4" s="1">
        <f>14*35.3</f>
        <v>494.19999999999993</v>
      </c>
      <c r="F4">
        <v>10600</v>
      </c>
      <c r="G4" s="1">
        <f>9*35.3</f>
        <v>317.7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32547*35.3</f>
        <v>1148909.0999999999</v>
      </c>
      <c r="B4">
        <v>100000</v>
      </c>
      <c r="C4" s="1">
        <f>32*35.3</f>
        <v>1129.5999999999999</v>
      </c>
      <c r="D4">
        <v>26500</v>
      </c>
      <c r="E4" s="1">
        <f>23*35.3</f>
        <v>811.9</v>
      </c>
      <c r="F4">
        <v>10600</v>
      </c>
      <c r="G4" s="1">
        <f>14*35.3</f>
        <v>494.19999999999993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6" sqref="I6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33433*35.3</f>
        <v>1180184.8999999999</v>
      </c>
      <c r="B4">
        <v>100000</v>
      </c>
      <c r="C4" s="1">
        <f>2*35.3</f>
        <v>70.599999999999994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34636*35.3</f>
        <v>1222650.7999999998</v>
      </c>
      <c r="B4">
        <v>1000000</v>
      </c>
      <c r="C4" s="1">
        <f>120*35.3</f>
        <v>4236</v>
      </c>
      <c r="D4">
        <v>265000</v>
      </c>
      <c r="E4" s="1">
        <f>67*35.3</f>
        <v>2365.1</v>
      </c>
      <c r="F4">
        <v>106000</v>
      </c>
      <c r="G4" s="1">
        <f>40*35.3</f>
        <v>1412</v>
      </c>
      <c r="H4">
        <v>35300</v>
      </c>
      <c r="I4" s="1">
        <v>9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41145*35.3</f>
        <v>1452418.4999999998</v>
      </c>
      <c r="B4">
        <v>1000000</v>
      </c>
      <c r="C4" s="1">
        <f>85*35.3</f>
        <v>3000.4999999999995</v>
      </c>
      <c r="D4">
        <v>265000</v>
      </c>
      <c r="E4" s="1">
        <f>14*35.3</f>
        <v>494.19999999999993</v>
      </c>
      <c r="F4">
        <v>106000</v>
      </c>
      <c r="G4" s="1">
        <f>9*35.3</f>
        <v>317.7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47267*35.3</f>
        <v>1668525.0999999999</v>
      </c>
      <c r="B4">
        <v>1000000</v>
      </c>
      <c r="C4" s="1">
        <f>203*35.3</f>
        <v>7165.9</v>
      </c>
      <c r="D4">
        <v>265000</v>
      </c>
      <c r="E4" s="1">
        <f>84*35.3</f>
        <v>2965.2</v>
      </c>
      <c r="F4">
        <v>106000</v>
      </c>
      <c r="G4" s="1">
        <f>28*35.3</f>
        <v>988.39999999999986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42546*35.3</f>
        <v>1501873.7999999998</v>
      </c>
      <c r="B4">
        <v>1000000</v>
      </c>
      <c r="C4" s="1">
        <f>79*35.3</f>
        <v>2788.7</v>
      </c>
      <c r="D4">
        <v>265000</v>
      </c>
      <c r="E4" s="1">
        <f>21*35.3</f>
        <v>741.3</v>
      </c>
      <c r="F4">
        <v>106000</v>
      </c>
      <c r="G4" s="1">
        <f>9*35.3</f>
        <v>317.7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47771*35.3</f>
        <v>1686316.2999999998</v>
      </c>
      <c r="B4">
        <v>1000000</v>
      </c>
      <c r="C4" s="1">
        <f>134*35.3</f>
        <v>4730.2</v>
      </c>
      <c r="D4">
        <v>265000</v>
      </c>
      <c r="E4" s="1">
        <f>86*35.3</f>
        <v>3035.7999999999997</v>
      </c>
      <c r="F4">
        <v>106000</v>
      </c>
      <c r="G4" s="1">
        <f>23*35.3</f>
        <v>811.9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45478*35.3</f>
        <v>1605373.4</v>
      </c>
      <c r="B4">
        <v>1000000</v>
      </c>
      <c r="C4" s="1">
        <f>56*35.3</f>
        <v>1976.7999999999997</v>
      </c>
      <c r="D4">
        <v>265000</v>
      </c>
      <c r="E4" s="1">
        <f>54*35.3</f>
        <v>1906.1999999999998</v>
      </c>
      <c r="F4">
        <v>106000</v>
      </c>
      <c r="G4" s="1">
        <f>7*35.3</f>
        <v>247.09999999999997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L7" sqref="L7"/>
    </sheetView>
  </sheetViews>
  <sheetFormatPr defaultRowHeight="13.5" x14ac:dyDescent="0.15"/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35486*35.3</f>
        <v>1252655.7999999998</v>
      </c>
      <c r="B4">
        <v>1000000</v>
      </c>
      <c r="C4" s="1">
        <f>85*35.3</f>
        <v>3000.4999999999995</v>
      </c>
      <c r="D4">
        <v>265000</v>
      </c>
      <c r="E4" s="1">
        <f>36*35.3</f>
        <v>1270.8</v>
      </c>
      <c r="F4">
        <v>106000</v>
      </c>
      <c r="G4" s="1">
        <f>10*35.3</f>
        <v>353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2023-09-06T02:36:32Z</dcterms:modified>
</cp:coreProperties>
</file>