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00414191-643A-467D-9E4D-B2D3435BE2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G4" i="9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C4" i="1"/>
  <c r="A4" i="1"/>
  <c r="G4" i="5"/>
  <c r="E4" i="5"/>
  <c r="C4" i="5"/>
  <c r="A4" i="5"/>
  <c r="C4" i="13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<sst xmlns="http://schemas.openxmlformats.org/spreadsheetml/2006/main" count="282" uniqueCount="40">
  <si>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</si>
  <si>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</si>
  <si>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</si>
  <si>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</si>
  <si>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</si>
  <si>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</si>
  <si>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</si>
  <si>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</si>
  <si>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</si>
  <si>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</si>
  <si>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</si>
  <si>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</si>
  <si>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</si>
  <si>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</si>
  <si>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</si>
  <si>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</si>
  <si>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</si>
  <si>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</si>
  <si>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</si>
  <si>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</si>
  <si>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</si>
  <si>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</si>
  <si>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</si>
  <si>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</si>
  <si>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</si>
  <si>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</si>
  <si>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2023-06-21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</si>
  <si>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2023-06-21电子束100级的洁净室(Particles/m 3)</t>
    <phoneticPr fontId="1" type="noConversion"/>
  </si>
  <si>
    <t>2023-06-21光刻显影100级的洁净室(Particles/m 3)</t>
    <phoneticPr fontId="1" type="noConversion"/>
  </si>
  <si>
    <t>2023-06-21光刻区100级的洁净室(Particles/m 3)</t>
    <phoneticPr fontId="1" type="noConversion"/>
  </si>
  <si>
    <t>2023-06-21基片清洗100级的洁净室(Particles/m 3)</t>
    <phoneticPr fontId="1" type="noConversion"/>
  </si>
  <si>
    <t>2023-06-21热工艺区100级的洁净室(Particles/m 3)</t>
    <phoneticPr fontId="1" type="noConversion"/>
  </si>
  <si>
    <t>2023-06-21原子层沉积100级的洁净室(Particles/m 3)</t>
    <phoneticPr fontId="1" type="noConversion"/>
  </si>
  <si>
    <t>2023-06-21物理沉积1000级的洁净室(Particles/m 3)</t>
    <phoneticPr fontId="1" type="noConversion"/>
  </si>
  <si>
    <t>2023-06-21表征1 1000级的洁净室(Particles/m 3)</t>
    <phoneticPr fontId="1" type="noConversion"/>
  </si>
  <si>
    <t>2023-06-21表征2 1000级的洁净室(Particles/m 3)</t>
    <phoneticPr fontId="1" type="noConversion"/>
  </si>
  <si>
    <t>2023-06-21干法刻蚀1000级的洁净室(Particles/m 3)</t>
    <phoneticPr fontId="1" type="noConversion"/>
  </si>
  <si>
    <t>2023-06-21划片减薄1000级的洁净室(Particles/m 3)</t>
    <phoneticPr fontId="1" type="noConversion"/>
  </si>
  <si>
    <t>2023-06-21湿法刻蚀1000级的洁净室(Particles/m 3)</t>
    <phoneticPr fontId="1" type="noConversion"/>
  </si>
  <si>
    <t>2023-06-21样品存放1000级的洁净室(Particles/m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</si>
</sst>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2023-06-21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282</c:v>
                </c:pt>
                <c:pt idx="1">
                  <c:v>3530</c:v>
                </c:pt>
                <c:pt idx="2" formatCode="0_ ">
                  <c:v>71</c:v>
                </c:pt>
                <c:pt idx="3">
                  <c:v>3530</c:v>
                </c:pt>
                <c:pt idx="4" formatCode="0_ ">
                  <c:v>177</c:v>
                </c:pt>
                <c:pt idx="5">
                  <c:v>3530</c:v>
                </c:pt>
                <c:pt idx="6" formatCode="0_ ">
                  <c:v>530</c:v>
                </c:pt>
                <c:pt idx="7">
                  <c:v>3530</c:v>
                </c:pt>
                <c:pt idx="8">
                  <c:v>106</c:v>
                </c:pt>
                <c:pt idx="9">
                  <c:v>3530</c:v>
                </c:pt>
                <c:pt idx="10">
                  <c:v>141</c:v>
                </c:pt>
                <c:pt idx="11">
                  <c:v>3530</c:v>
                </c:pt>
                <c:pt idx="12">
                  <c:v>106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2023-06-21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177</c:v>
                </c:pt>
                <c:pt idx="1">
                  <c:v>35300</c:v>
                </c:pt>
                <c:pt idx="2" formatCode="0_ ">
                  <c:v>2612</c:v>
                </c:pt>
                <c:pt idx="3">
                  <c:v>35300</c:v>
                </c:pt>
                <c:pt idx="4" formatCode="0_ ">
                  <c:v>918</c:v>
                </c:pt>
                <c:pt idx="5">
                  <c:v>35300</c:v>
                </c:pt>
                <c:pt idx="6" formatCode="0_ ">
                  <c:v>1059</c:v>
                </c:pt>
                <c:pt idx="7">
                  <c:v>35300</c:v>
                </c:pt>
                <c:pt idx="8">
                  <c:v>318</c:v>
                </c:pt>
                <c:pt idx="9">
                  <c:v>35300</c:v>
                </c:pt>
                <c:pt idx="10">
                  <c:v>212</c:v>
                </c:pt>
                <c:pt idx="11">
                  <c:v>35300</c:v>
                </c:pt>
                <c:pt idx="12">
                  <c:v>282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R18" sqref="R18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282</v>
      </c>
      <c r="B5">
        <v>3530</v>
      </c>
      <c r="C5" s="1">
        <v>71</v>
      </c>
      <c r="D5">
        <v>3530</v>
      </c>
      <c r="E5" s="1">
        <v>177</v>
      </c>
      <c r="F5">
        <v>3530</v>
      </c>
      <c r="G5" s="1">
        <v>530</v>
      </c>
      <c r="H5">
        <v>3530</v>
      </c>
      <c r="I5">
        <v>106</v>
      </c>
      <c r="J5">
        <v>3530</v>
      </c>
      <c r="K5">
        <v>141</v>
      </c>
      <c r="L5">
        <v>3530</v>
      </c>
      <c r="M5">
        <v>106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177</v>
      </c>
      <c r="B10">
        <v>35300</v>
      </c>
      <c r="C10" s="1">
        <v>2612</v>
      </c>
      <c r="D10">
        <v>35300</v>
      </c>
      <c r="E10" s="1">
        <v>918</v>
      </c>
      <c r="F10">
        <v>35300</v>
      </c>
      <c r="G10" s="1">
        <v>1059</v>
      </c>
      <c r="H10">
        <v>35300</v>
      </c>
      <c r="I10">
        <v>318</v>
      </c>
      <c r="J10">
        <v>35300</v>
      </c>
      <c r="K10">
        <v>212</v>
      </c>
      <c r="L10">
        <v>35300</v>
      </c>
      <c r="M10">
        <v>282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22415*35.3</f>
        <v>791249.49999999988</v>
      </c>
      <c r="B4">
        <v>100000</v>
      </c>
      <c r="C4" s="1">
        <f>173*35.3</f>
        <v>6106.9</v>
      </c>
      <c r="D4">
        <v>26500</v>
      </c>
      <c r="E4" s="1">
        <f>63*35.3</f>
        <v>2223.8999999999996</v>
      </c>
      <c r="F4">
        <v>10600</v>
      </c>
      <c r="G4" s="1">
        <f>8*35.3</f>
        <v>282.39999999999998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E8" sqref="E8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39373*35.3</f>
        <v>1389866.9</v>
      </c>
      <c r="B4">
        <v>100000</v>
      </c>
      <c r="C4" s="1">
        <f>21*35.3</f>
        <v>741.3</v>
      </c>
      <c r="D4">
        <v>26500</v>
      </c>
      <c r="E4" s="1">
        <f>18*35.3</f>
        <v>635.4</v>
      </c>
      <c r="F4">
        <v>10600</v>
      </c>
      <c r="G4" s="1">
        <f>2*35.3</f>
        <v>70.599999999999994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29104*35.3</f>
        <v>1027371.2</v>
      </c>
      <c r="B4">
        <v>100000</v>
      </c>
      <c r="C4" s="1">
        <f>31*35.3</f>
        <v>1094.3</v>
      </c>
      <c r="D4">
        <v>26500</v>
      </c>
      <c r="E4" s="1">
        <f>16*35.3</f>
        <v>564.79999999999995</v>
      </c>
      <c r="F4">
        <v>10600</v>
      </c>
      <c r="G4" s="1">
        <f>5*35.3</f>
        <v>176.5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28827*35.3</f>
        <v>1017593.0999999999</v>
      </c>
      <c r="B4">
        <v>100000</v>
      </c>
      <c r="C4" s="1">
        <f>53*35.3</f>
        <v>1870.8999999999999</v>
      </c>
      <c r="D4">
        <v>26500</v>
      </c>
      <c r="E4" s="1">
        <f>36*35.3</f>
        <v>1270.8</v>
      </c>
      <c r="F4">
        <v>10600</v>
      </c>
      <c r="G4" s="1">
        <f>15*35.3</f>
        <v>529.5</v>
      </c>
      <c r="H4">
        <v>3530</v>
      </c>
      <c r="I4">
        <v>3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34094*35.3</f>
        <v>1203518.2</v>
      </c>
      <c r="B4">
        <v>100000</v>
      </c>
      <c r="C4" s="1">
        <f>14*35.3</f>
        <v>494.19999999999993</v>
      </c>
      <c r="D4">
        <v>26500</v>
      </c>
      <c r="E4" s="1">
        <f>4*35.3</f>
        <v>141.19999999999999</v>
      </c>
      <c r="F4">
        <v>10600</v>
      </c>
      <c r="G4" s="1">
        <f>3*35.3</f>
        <v>105.89999999999999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36986*35.3</f>
        <v>1305605.7999999998</v>
      </c>
      <c r="B4">
        <v>100000</v>
      </c>
      <c r="C4" s="1">
        <f>10*35.3</f>
        <v>353</v>
      </c>
      <c r="D4">
        <v>26500</v>
      </c>
      <c r="E4" s="1">
        <f>5*35.3</f>
        <v>176.5</v>
      </c>
      <c r="F4">
        <v>10600</v>
      </c>
      <c r="G4" s="1">
        <f>4*35.3</f>
        <v>141.19999999999999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3" sqref="I43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38278*35.3</f>
        <v>1351213.4</v>
      </c>
      <c r="B4">
        <v>100000</v>
      </c>
      <c r="C4" s="1">
        <f>42*35.3</f>
        <v>1482.6</v>
      </c>
      <c r="D4">
        <v>26500</v>
      </c>
      <c r="E4" s="1">
        <f>6*35.3</f>
        <v>211.79999999999998</v>
      </c>
      <c r="F4">
        <v>10600</v>
      </c>
      <c r="G4" s="1">
        <f>3*35.3</f>
        <v>105.89999999999999</v>
      </c>
      <c r="H4">
        <v>3530</v>
      </c>
      <c r="I4" s="1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38880*35.3</f>
        <v>1372464</v>
      </c>
      <c r="B4">
        <v>1000000</v>
      </c>
      <c r="C4" s="1">
        <f>10*35.3</f>
        <v>353</v>
      </c>
      <c r="D4">
        <v>265000</v>
      </c>
      <c r="E4" s="1">
        <f>8*35.3</f>
        <v>282.39999999999998</v>
      </c>
      <c r="F4">
        <v>106000</v>
      </c>
      <c r="G4" s="1">
        <f>5*35.3</f>
        <v>176.5</v>
      </c>
      <c r="H4">
        <v>35300</v>
      </c>
      <c r="I4" s="1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40410*35.3</f>
        <v>1426473</v>
      </c>
      <c r="B4">
        <v>1000000</v>
      </c>
      <c r="C4" s="1">
        <f>137*35.3</f>
        <v>4836.0999999999995</v>
      </c>
      <c r="D4">
        <v>265000</v>
      </c>
      <c r="E4" s="1">
        <f>98*35.3</f>
        <v>3459.3999999999996</v>
      </c>
      <c r="F4">
        <v>106000</v>
      </c>
      <c r="G4" s="1">
        <f>74*35.3</f>
        <v>2612.1999999999998</v>
      </c>
      <c r="H4">
        <v>35300</v>
      </c>
      <c r="I4">
        <v>11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40637*35.3</f>
        <v>1434486.0999999999</v>
      </c>
      <c r="B4">
        <v>1000000</v>
      </c>
      <c r="C4" s="1">
        <f>50*35.3</f>
        <v>1764.9999999999998</v>
      </c>
      <c r="D4">
        <v>265000</v>
      </c>
      <c r="E4" s="1">
        <f>33*35.3</f>
        <v>1164.8999999999999</v>
      </c>
      <c r="F4">
        <v>106000</v>
      </c>
      <c r="G4" s="1">
        <f>26*35.3</f>
        <v>917.8</v>
      </c>
      <c r="H4">
        <v>35300</v>
      </c>
      <c r="I4">
        <v>7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41902*35.3</f>
        <v>1479140.5999999999</v>
      </c>
      <c r="B4">
        <v>1000000</v>
      </c>
      <c r="C4" s="1">
        <f>66*35.3</f>
        <v>2329.7999999999997</v>
      </c>
      <c r="D4">
        <v>265000</v>
      </c>
      <c r="E4" s="1">
        <f>50*35.3</f>
        <v>1764.9999999999998</v>
      </c>
      <c r="F4">
        <v>106000</v>
      </c>
      <c r="G4" s="1">
        <f>30*35.3</f>
        <v>1059</v>
      </c>
      <c r="H4">
        <v>35300</v>
      </c>
      <c r="I4">
        <v>5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42024*35.3</f>
        <v>1483447.2</v>
      </c>
      <c r="B4">
        <v>1000000</v>
      </c>
      <c r="C4" s="1">
        <f>21*35.3</f>
        <v>741.3</v>
      </c>
      <c r="D4">
        <v>265000</v>
      </c>
      <c r="E4" s="1">
        <f>17*35.3</f>
        <v>600.09999999999991</v>
      </c>
      <c r="F4">
        <v>106000</v>
      </c>
      <c r="G4" s="1">
        <f>9*35.3</f>
        <v>317.7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G4" sqref="G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41025*35.3</f>
        <v>1448182.4999999998</v>
      </c>
      <c r="B4">
        <v>1000000</v>
      </c>
      <c r="C4" s="1">
        <f>14*35.3</f>
        <v>494.19999999999993</v>
      </c>
      <c r="D4">
        <v>265000</v>
      </c>
      <c r="E4" s="1">
        <f>8*35.3</f>
        <v>282.39999999999998</v>
      </c>
      <c r="F4">
        <v>106000</v>
      </c>
      <c r="G4" s="1">
        <f>6*35.3</f>
        <v>211.79999999999998</v>
      </c>
      <c r="H4">
        <v>35300</v>
      </c>
      <c r="I4">
        <v>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K8" sqref="K8"/>
    </sheetView>
  </sheetViews>
  <sheetFormatPr defaultRowHeight="13.5" x14ac:dyDescent="0.15"/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28596*35.3</f>
        <v>1009438.7999999999</v>
      </c>
      <c r="B4">
        <v>1000000</v>
      </c>
      <c r="C4" s="1">
        <f>124*35.3</f>
        <v>4377.2</v>
      </c>
      <c r="D4">
        <v>265000</v>
      </c>
      <c r="E4" s="1">
        <f>71*35.3</f>
        <v>2506.2999999999997</v>
      </c>
      <c r="F4">
        <v>106000</v>
      </c>
      <c r="G4" s="1">
        <f>8*35.3</f>
        <v>282.39999999999998</v>
      </c>
      <c r="H4">
        <v>35300</v>
      </c>
      <c r="I4">
        <v>1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2023-06-21T03:28:25Z</dcterms:modified>
</cp:coreProperties>
</file>