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 filterPrivacy="1" defaultThemeVersion="124226"/>
  <xr:revisionPtr revIDLastSave="0" documentId="13_ncr:1_{BF6324CF-03FC-42E7-886A-816A64977584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总表" sheetId="15" r:id="rId1"/>
    <sheet name="S1掩模制版" sheetId="5" r:id="rId2"/>
    <sheet name="N1电子束" sheetId="1" r:id="rId3"/>
    <sheet name="S2光刻显影" sheetId="6" r:id="rId4"/>
    <sheet name="N2光刻区" sheetId="2" r:id="rId5"/>
    <sheet name="S3基片清洗" sheetId="10" r:id="rId6"/>
    <sheet name="N3热工艺区" sheetId="9" r:id="rId7"/>
    <sheet name="S4原子层沉积" sheetId="11" r:id="rId8"/>
    <sheet name="N4物理沉积" sheetId="4" r:id="rId9"/>
    <sheet name="S5表征1" sheetId="16" r:id="rId10"/>
    <sheet name="S6表征2 " sheetId="12" r:id="rId11"/>
    <sheet name="N5干法刻蚀" sheetId="7" r:id="rId12"/>
    <sheet name="S7划片减薄" sheetId="8" r:id="rId13"/>
    <sheet name="N6湿法刻蚀" sheetId="13" r:id="rId14"/>
    <sheet name="S8样品存放" sheetId="14" r:id="rId15"/>
  </sheets>
  <calcPr calcId="181029"/>
</workbook>
</file>

<file path=xl/calcChain.xml><?xml version="1.0" encoding="utf-8"?>
<calcChain xmlns="http://schemas.openxmlformats.org/spreadsheetml/2006/main">
  <c r="G4" i="14" l="1"/>
  <c r="E4" i="14"/>
  <c r="C4" i="14"/>
  <c r="A4" i="14"/>
  <c r="G4" i="13"/>
  <c r="E4" i="13"/>
  <c r="C4" i="13"/>
  <c r="A4" i="13"/>
  <c r="G4" i="8"/>
  <c r="E4" i="8"/>
  <c r="C4" i="8"/>
  <c r="A4" i="8"/>
  <c r="G4" i="7"/>
  <c r="E4" i="7"/>
  <c r="C4" i="7"/>
  <c r="A4" i="7"/>
  <c r="G4" i="12"/>
  <c r="E4" i="12"/>
  <c r="C4" i="12"/>
  <c r="A4" i="12"/>
  <c r="G4" i="16"/>
  <c r="E4" i="16"/>
  <c r="C4" i="16"/>
  <c r="A4" i="16"/>
  <c r="G4" i="4"/>
  <c r="E4" i="4"/>
  <c r="C4" i="4"/>
  <c r="A4" i="4"/>
  <c r="G4" i="11"/>
  <c r="E4" i="11"/>
  <c r="C4" i="11"/>
  <c r="A4" i="11"/>
  <c r="E4" i="9"/>
  <c r="C4" i="9"/>
  <c r="A4" i="9"/>
  <c r="G4" i="10"/>
  <c r="E4" i="10"/>
  <c r="C4" i="10"/>
  <c r="A4" i="10"/>
  <c r="G4" i="2"/>
  <c r="E4" i="2"/>
  <c r="C4" i="2"/>
  <c r="A4" i="2"/>
  <c r="G4" i="6"/>
  <c r="E4" i="6"/>
  <c r="C4" i="6"/>
  <c r="A4" i="6"/>
  <c r="G4" i="1"/>
  <c r="E4" i="1"/>
  <c r="A4" i="1"/>
  <c r="G4" i="5"/>
  <c r="E4" i="5"/>
  <c r="C4" i="5"/>
  <c r="A4" i="5"/>
  <c r="G4" i="9"/>
  <c r="C4" i="1"/>
</calcChain>
</file>

<file path=xl/sharedStrings.xml><?xml version="1.0" encoding="utf-8"?>
<sst xmlns="http://schemas.openxmlformats.org/spreadsheetml/2006/main" count="282" uniqueCount="40">
  <si>
    <t>实测值</t>
    <phoneticPr fontId="1" type="noConversion"/>
  </si>
  <si>
    <t>标准值</t>
    <phoneticPr fontId="1" type="noConversion"/>
  </si>
  <si>
    <t>≥0.1（um)</t>
    <phoneticPr fontId="1" type="noConversion"/>
  </si>
  <si>
    <t>≥0.2(um)</t>
    <phoneticPr fontId="1" type="noConversion"/>
  </si>
  <si>
    <t>≥0.3(um)</t>
    <phoneticPr fontId="1" type="noConversion"/>
  </si>
  <si>
    <t>≥0.5(um)</t>
    <phoneticPr fontId="1" type="noConversion"/>
  </si>
  <si>
    <t>≥5(um)</t>
    <phoneticPr fontId="1" type="noConversion"/>
  </si>
  <si>
    <t>S1掩模制版</t>
    <phoneticPr fontId="1" type="noConversion"/>
  </si>
  <si>
    <t>N1电子束</t>
    <phoneticPr fontId="1" type="noConversion"/>
  </si>
  <si>
    <t>S2光刻显影</t>
    <phoneticPr fontId="1" type="noConversion"/>
  </si>
  <si>
    <t>N2光刻区</t>
    <phoneticPr fontId="1" type="noConversion"/>
  </si>
  <si>
    <t>S3基片清洗</t>
    <phoneticPr fontId="1" type="noConversion"/>
  </si>
  <si>
    <t>N3热工艺区</t>
    <phoneticPr fontId="1" type="noConversion"/>
  </si>
  <si>
    <t>≥0.5(um)</t>
    <phoneticPr fontId="1" type="noConversion"/>
  </si>
  <si>
    <t>≥0.5(um)</t>
    <phoneticPr fontId="1" type="noConversion"/>
  </si>
  <si>
    <t>S4原子层沉积</t>
    <phoneticPr fontId="1" type="noConversion"/>
  </si>
  <si>
    <t>N4物理沉积</t>
    <phoneticPr fontId="1" type="noConversion"/>
  </si>
  <si>
    <t>N5干法刻蚀</t>
    <phoneticPr fontId="1" type="noConversion"/>
  </si>
  <si>
    <t>N6湿法刻蚀</t>
    <phoneticPr fontId="1" type="noConversion"/>
  </si>
  <si>
    <t>≥0.5（um)</t>
    <phoneticPr fontId="1" type="noConversion"/>
  </si>
  <si>
    <r>
      <t>100级的洁净室≥0.5um的颗粒(Particles/m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</si>
  <si>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r>
      <t>1000级的洁净室≥0.5um的颗粒(Particles/m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</si>
  <si>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S5表征1</t>
    <phoneticPr fontId="1" type="noConversion"/>
  </si>
  <si>
    <t>S6表征2</t>
    <phoneticPr fontId="1" type="noConversion"/>
  </si>
  <si>
    <t>S7划片减薄</t>
    <phoneticPr fontId="1" type="noConversion"/>
  </si>
  <si>
    <t>S8样品存放</t>
    <phoneticPr fontId="1" type="noConversion"/>
  </si>
  <si>
    <r>
      <t>2023-07-05</t>
    </r>
    <r>
      <rPr>
        <sz val="11"/>
        <color theme="1"/>
        <rFont val="宋体"/>
        <family val="2"/>
        <scheme val="minor"/>
      </rPr>
      <t>掩模制版100级的洁净室(Particles/m</t>
    </r>
    <r>
      <rPr>
        <vertAlign val="superscript"/>
        <sz val="11"/>
        <color theme="1"/>
        <rFont val="宋体"/>
        <family val="3"/>
        <charset val="134"/>
        <scheme val="minor"/>
      </rPr>
      <t>3</t>
    </r>
    <r>
      <rPr>
        <sz val="11"/>
        <color theme="1"/>
        <rFont val="宋体"/>
        <family val="2"/>
        <scheme val="minor"/>
      </rPr>
      <t>)</t>
    </r>
    <phoneticPr fontId="1" type="noConversion"/>
  </si>
  <si>
    <t>2023-07-05电子束100级的洁净室(Particles/m 3)</t>
    <phoneticPr fontId="1" type="noConversion"/>
  </si>
  <si>
    <t>2023-07-05光刻显影100级的洁净室(Particles/m 3)</t>
    <phoneticPr fontId="1" type="noConversion"/>
  </si>
  <si>
    <t>2023-07-05光刻区100级的洁净室(Particles/m 3)</t>
    <phoneticPr fontId="1" type="noConversion"/>
  </si>
  <si>
    <t>2023-07-05基片清洗100级的洁净室(Particles/m 3)</t>
    <phoneticPr fontId="1" type="noConversion"/>
  </si>
  <si>
    <t>2023-07-05热工艺区100级的洁净室(Particles/m 3)</t>
    <phoneticPr fontId="1" type="noConversion"/>
  </si>
  <si>
    <t>2023-07-05原子层沉积100级的洁净室(Particles/m 3)</t>
    <phoneticPr fontId="1" type="noConversion"/>
  </si>
  <si>
    <t>2023-07-05物理沉积1000级的洁净室(Particles/m 3)</t>
    <phoneticPr fontId="1" type="noConversion"/>
  </si>
  <si>
    <t>2023-07-05表征1 1000级的洁净室(Particles/m 3)</t>
    <phoneticPr fontId="1" type="noConversion"/>
  </si>
  <si>
    <t>2023-07-05表征2 1000级的洁净室(Particles/m 3)</t>
    <phoneticPr fontId="1" type="noConversion"/>
  </si>
  <si>
    <t>2023-07-05干法刻蚀1000级的洁净室(Particles/m 3)</t>
    <phoneticPr fontId="1" type="noConversion"/>
  </si>
  <si>
    <t>2023-07-05划片减薄1000级的洁净室(Particles/m 3)</t>
    <phoneticPr fontId="1" type="noConversion"/>
  </si>
  <si>
    <t>2023-07-05湿法刻蚀1000级的洁净室(Particles/m 3)</t>
    <phoneticPr fontId="1" type="noConversion"/>
  </si>
  <si>
    <t>2023-07-05样品存放1000级的洁净室(Particles/m 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</si>
</sst>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4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vertAlign val="superscript"/>
      <sz val="11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176" fontId="0" fillId="0" borderId="0" xfId="0" applyNumberFormat="1"/>
    <xf numFmtId="0" fontId="3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2023-07-05</a:t>
            </a:r>
            <a:r>
              <a:rPr lang="zh-CN" altLang="en-US"/>
              <a:t>微纳研究与制造中心</a:t>
            </a:r>
            <a:r>
              <a:rPr lang="en-US" altLang="zh-CN"/>
              <a:t>100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B939-4D1B-BD84-8CE4725FFB62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B939-4D1B-BD84-8CE4725FFB62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B939-4D1B-BD84-8CE4725FFB62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B939-4D1B-BD84-8CE4725FFB62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B939-4D1B-BD84-8CE4725FFB62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B939-4D1B-BD84-8CE4725FFB62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B939-4D1B-BD84-8CE4725FFB62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B939-4D1B-BD84-8CE4725FFB62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总表!$A$2:$N$4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≥0.5（um)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S1掩模制版</c:v>
                  </c:pt>
                  <c:pt idx="2">
                    <c:v>N1电子束</c:v>
                  </c:pt>
                  <c:pt idx="4">
                    <c:v>S2光刻显影</c:v>
                  </c:pt>
                  <c:pt idx="6">
                    <c:v>N2光刻区</c:v>
                  </c:pt>
                  <c:pt idx="8">
                    <c:v>S3基片清洗</c:v>
                  </c:pt>
                  <c:pt idx="10">
                    <c:v>N3热工艺区</c:v>
                  </c:pt>
                  <c:pt idx="12">
                    <c:v>S4原子层沉积</c:v>
                  </c:pt>
                </c:lvl>
              </c:multiLvlStrCache>
            </c:multiLvlStrRef>
          </c:cat>
          <c:val>
            <c:numRef>
              <c:f>总表!$A$5:$N$5</c:f>
              <c:numCache>
                <c:formatCode>General</c:formatCode>
                <c:ptCount val="14"/>
                <c:pt idx="0" formatCode="0_ ">
                  <c:v>212</c:v>
                </c:pt>
                <c:pt idx="1">
                  <c:v>3530</c:v>
                </c:pt>
                <c:pt idx="2" formatCode="0_ ">
                  <c:v>71</c:v>
                </c:pt>
                <c:pt idx="3">
                  <c:v>3530</c:v>
                </c:pt>
                <c:pt idx="4" formatCode="0_ ">
                  <c:v>106</c:v>
                </c:pt>
                <c:pt idx="5">
                  <c:v>3530</c:v>
                </c:pt>
                <c:pt idx="6" formatCode="0_ ">
                  <c:v>565</c:v>
                </c:pt>
                <c:pt idx="7">
                  <c:v>3530</c:v>
                </c:pt>
                <c:pt idx="8">
                  <c:v>2506</c:v>
                </c:pt>
                <c:pt idx="9">
                  <c:v>3530</c:v>
                </c:pt>
                <c:pt idx="10">
                  <c:v>35</c:v>
                </c:pt>
                <c:pt idx="11">
                  <c:v>3530</c:v>
                </c:pt>
                <c:pt idx="12">
                  <c:v>106</c:v>
                </c:pt>
                <c:pt idx="13">
                  <c:v>3530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B939-4D1B-BD84-8CE4725FFB62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158263664"/>
        <c:axId val="295233408"/>
      </c:barChart>
      <c:catAx>
        <c:axId val="15826366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233408"/>
        <c:crossesAt val="0"/>
        <c:auto val="1"/>
        <c:lblAlgn val="ctr"/>
        <c:lblOffset val="100"/>
        <c:noMultiLvlLbl val="0"/>
      </c:catAx>
      <c:valAx>
        <c:axId val="295233408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158263664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zh-CN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 altLang="zh-CN"/>
              <a:t>2023-07-05</a:t>
            </a:r>
            <a:r>
              <a:rPr lang="zh-CN" altLang="en-US"/>
              <a:t>微纳研究与制造中心</a:t>
            </a:r>
            <a:r>
              <a:rPr lang="en-US" altLang="zh-CN"/>
              <a:t>1000</a:t>
            </a:r>
            <a:r>
              <a:rPr lang="zh-CN" altLang="en-US"/>
              <a:t>级的洁净室洁净度测试值</a:t>
            </a:r>
            <a:endParaRPr lang="zh-CN"/>
          </a:p>
        </c:rich>
      </c:tx>
      <c:layout>
        <c:manualLayout>
          <c:xMode val="edge"/>
          <c:yMode val="edge"/>
          <c:x val="0.31559496544876475"/>
          <c:y val="1.9417475728155345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400" b="0" i="0" u="none" strike="noStrike" kern="1200" spc="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zh-CN"/>
        </a:p>
      </c:tx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dPt>
            <c:idx val="0"/>
            <c:invertIfNegative val="0"/>
            <c:bubble3D val="0"/>
            <c:spPr>
              <a:solidFill>
                <a:schemeClr val="accent1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1-745A-46EB-9390-BED913DF929C}"/>
              </c:ext>
            </c:extLst>
          </c:dPt>
          <c:dPt>
            <c:idx val="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3-745A-46EB-9390-BED913DF929C}"/>
              </c:ext>
            </c:extLst>
          </c:dPt>
          <c:dPt>
            <c:idx val="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5-745A-46EB-9390-BED913DF929C}"/>
              </c:ext>
            </c:extLst>
          </c:dPt>
          <c:dPt>
            <c:idx val="5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7-745A-46EB-9390-BED913DF929C}"/>
              </c:ext>
            </c:extLst>
          </c:dPt>
          <c:dPt>
            <c:idx val="7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9-745A-46EB-9390-BED913DF929C}"/>
              </c:ext>
            </c:extLst>
          </c:dPt>
          <c:dPt>
            <c:idx val="9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B-745A-46EB-9390-BED913DF929C}"/>
              </c:ext>
            </c:extLst>
          </c:dPt>
          <c:dPt>
            <c:idx val="11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D-745A-46EB-9390-BED913DF929C}"/>
              </c:ext>
            </c:extLst>
          </c:dPt>
          <c:dPt>
            <c:idx val="13"/>
            <c:invertIfNegative val="0"/>
            <c:bubble3D val="0"/>
            <c:spPr>
              <a:solidFill>
                <a:srgbClr val="FF0000"/>
              </a:solidFill>
              <a:ln>
                <a:noFill/>
              </a:ln>
              <a:effectLst/>
            </c:spPr>
            <c:extLst>
              <c:ext xmlns:c16="http://schemas.microsoft.com/office/drawing/2014/chart" uri="{C3380CC4-5D6E-409C-BE32-E72D297353CC}">
                <c16:uniqueId val="{0000000F-745A-46EB-9390-BED913DF929C}"/>
              </c:ext>
            </c:extLst>
          </c:dPt>
          <c:dLbls>
            <c:spPr>
              <a:noFill/>
              <a:ln>
                <a:noFill/>
              </a:ln>
              <a:effectLst/>
            </c:spPr>
            <c:txPr>
              <a:bodyPr rot="0" spcFirstLastPara="1" vertOverflow="ellipsis" vert="horz" wrap="square" lIns="38100" tIns="19050" rIns="38100" bIns="19050" anchor="ctr" anchorCtr="1">
                <a:spAutoFit/>
              </a:bodyPr>
              <a:lstStyle/>
              <a:p>
                <a:pPr>
                  <a:defRPr sz="900" b="0" i="0" u="none" strike="noStrike" kern="1200" baseline="0">
                    <a:solidFill>
                      <a:schemeClr val="tx1">
                        <a:lumMod val="75000"/>
                        <a:lumOff val="2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endParaRPr lang="zh-CN"/>
              </a:p>
            </c:txPr>
            <c:dLblPos val="outEnd"/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1"/>
                <c15:leaderLines>
                  <c:spPr>
                    <a:ln w="9525" cap="flat" cmpd="sng" algn="ctr">
                      <a:solidFill>
                        <a:schemeClr val="tx1">
                          <a:lumMod val="35000"/>
                          <a:lumOff val="65000"/>
                        </a:schemeClr>
                      </a:solidFill>
                      <a:round/>
                    </a:ln>
                    <a:effectLst/>
                  </c:spPr>
                </c15:leaderLines>
              </c:ext>
            </c:extLst>
          </c:dLbls>
          <c:cat>
            <c:multiLvlStrRef>
              <c:f>总表!$A$7:$N$9</c:f>
              <c:multiLvlStrCache>
                <c:ptCount val="14"/>
                <c:lvl>
                  <c:pt idx="0">
                    <c:v>实测值</c:v>
                  </c:pt>
                  <c:pt idx="1">
                    <c:v>标准值</c:v>
                  </c:pt>
                  <c:pt idx="2">
                    <c:v>实测值</c:v>
                  </c:pt>
                  <c:pt idx="3">
                    <c:v>标准值</c:v>
                  </c:pt>
                  <c:pt idx="4">
                    <c:v>实测值</c:v>
                  </c:pt>
                  <c:pt idx="5">
                    <c:v>标准值</c:v>
                  </c:pt>
                  <c:pt idx="6">
                    <c:v>实测值</c:v>
                  </c:pt>
                  <c:pt idx="7">
                    <c:v>标准值</c:v>
                  </c:pt>
                  <c:pt idx="8">
                    <c:v>实测值</c:v>
                  </c:pt>
                  <c:pt idx="9">
                    <c:v>标准值</c:v>
                  </c:pt>
                  <c:pt idx="10">
                    <c:v>实测值</c:v>
                  </c:pt>
                  <c:pt idx="11">
                    <c:v>标准值</c:v>
                  </c:pt>
                  <c:pt idx="12">
                    <c:v>实测值</c:v>
                  </c:pt>
                  <c:pt idx="13">
                    <c:v>标准值</c:v>
                  </c:pt>
                </c:lvl>
                <c:lvl>
                  <c:pt idx="0">
                    <c:v>≥0.5(um)</c:v>
                  </c:pt>
                  <c:pt idx="2">
                    <c:v>≥0.5(um)</c:v>
                  </c:pt>
                  <c:pt idx="4">
                    <c:v>≥0.5(um)</c:v>
                  </c:pt>
                  <c:pt idx="6">
                    <c:v>≥0.5(um)</c:v>
                  </c:pt>
                  <c:pt idx="8">
                    <c:v>≥0.5(um)</c:v>
                  </c:pt>
                  <c:pt idx="10">
                    <c:v>≥0.5(um)</c:v>
                  </c:pt>
                  <c:pt idx="12">
                    <c:v>≥0.5(um)</c:v>
                  </c:pt>
                </c:lvl>
                <c:lvl>
                  <c:pt idx="0">
                    <c:v>N4物理沉积</c:v>
                  </c:pt>
                  <c:pt idx="2">
                    <c:v>S5表征1</c:v>
                  </c:pt>
                  <c:pt idx="4">
                    <c:v>S6表征2</c:v>
                  </c:pt>
                  <c:pt idx="6">
                    <c:v>N5干法刻蚀</c:v>
                  </c:pt>
                  <c:pt idx="8">
                    <c:v>S7划片减薄</c:v>
                  </c:pt>
                  <c:pt idx="10">
                    <c:v>N6湿法刻蚀</c:v>
                  </c:pt>
                  <c:pt idx="12">
                    <c:v>S8样品存放</c:v>
                  </c:pt>
                </c:lvl>
              </c:multiLvlStrCache>
            </c:multiLvlStrRef>
          </c:cat>
          <c:val>
            <c:numRef>
              <c:f>总表!$A$10:$N$10</c:f>
              <c:numCache>
                <c:formatCode>General</c:formatCode>
                <c:ptCount val="14"/>
                <c:pt idx="0" formatCode="0_ ">
                  <c:v>71</c:v>
                </c:pt>
                <c:pt idx="1">
                  <c:v>35300</c:v>
                </c:pt>
                <c:pt idx="2" formatCode="0_ ">
                  <c:v>847</c:v>
                </c:pt>
                <c:pt idx="3">
                  <c:v>35300</c:v>
                </c:pt>
                <c:pt idx="4" formatCode="0_ ">
                  <c:v>459</c:v>
                </c:pt>
                <c:pt idx="5">
                  <c:v>35300</c:v>
                </c:pt>
                <c:pt idx="6" formatCode="0_ ">
                  <c:v>353</c:v>
                </c:pt>
                <c:pt idx="7">
                  <c:v>35300</c:v>
                </c:pt>
                <c:pt idx="8">
                  <c:v>1836</c:v>
                </c:pt>
                <c:pt idx="9">
                  <c:v>35300</c:v>
                </c:pt>
                <c:pt idx="10">
                  <c:v>1871</c:v>
                </c:pt>
                <c:pt idx="11">
                  <c:v>35300</c:v>
                </c:pt>
                <c:pt idx="12">
                  <c:v>388</c:v>
                </c:pt>
                <c:pt idx="13">
                  <c:v>35300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0-745A-46EB-9390-BED913DF929C}"/>
            </c:ext>
          </c:extLst>
        </c:ser>
        <c:dLbls>
          <c:showLegendKey val="0"/>
          <c:showVal val="1"/>
          <c:showCatName val="0"/>
          <c:showSerName val="0"/>
          <c:showPercent val="0"/>
          <c:showBubbleSize val="0"/>
        </c:dLbls>
        <c:gapWidth val="219"/>
        <c:overlap val="-27"/>
        <c:axId val="295449232"/>
        <c:axId val="295449792"/>
      </c:barChart>
      <c:catAx>
        <c:axId val="295449232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792"/>
        <c:crossesAt val="0"/>
        <c:auto val="1"/>
        <c:lblAlgn val="ctr"/>
        <c:lblOffset val="100"/>
        <c:noMultiLvlLbl val="0"/>
      </c:catAx>
      <c:valAx>
        <c:axId val="295449792"/>
        <c:scaling>
          <c:orientation val="minMax"/>
          <c:max val="40000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minorGridlines>
          <c:spPr>
            <a:ln w="9525" cap="flat" cmpd="sng" algn="ctr">
              <a:solidFill>
                <a:schemeClr val="tx1">
                  <a:lumMod val="5000"/>
                  <a:lumOff val="95000"/>
                </a:schemeClr>
              </a:solidFill>
              <a:round/>
            </a:ln>
            <a:effectLst/>
          </c:spPr>
        </c:minorGridlines>
        <c:numFmt formatCode="0_ 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zh-CN"/>
          </a:p>
        </c:txPr>
        <c:crossAx val="295449232"/>
        <c:crosses val="autoZero"/>
        <c:crossBetween val="between"/>
        <c:minorUnit val="10"/>
      </c:valAx>
      <c:spPr>
        <a:noFill/>
        <a:ln>
          <a:solidFill>
            <a:schemeClr val="accent1">
              <a:alpha val="89000"/>
            </a:schemeClr>
          </a:solidFill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zh-CN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01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dk1"/>
    </cs:fontRef>
    <cs:spPr>
      <a:solidFill>
        <a:schemeClr val="dk1">
          <a:lumMod val="65000"/>
          <a:lumOff val="35000"/>
        </a:schemeClr>
      </a:solidFill>
      <a:ln w="9525">
        <a:solidFill>
          <a:schemeClr val="tx1">
            <a:lumMod val="65000"/>
            <a:lumOff val="35000"/>
          </a:schemeClr>
        </a:solidFill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75000"/>
            <a:lumOff val="25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dk1"/>
    </cs:fontRef>
    <cs:spPr>
      <a:solidFill>
        <a:schemeClr val="lt1"/>
      </a:solidFill>
      <a:ln w="9525">
        <a:solidFill>
          <a:schemeClr val="tx1">
            <a:lumMod val="15000"/>
            <a:lumOff val="85000"/>
          </a:schemeClr>
        </a:solidFill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266699</xdr:colOff>
      <xdr:row>10</xdr:row>
      <xdr:rowOff>133350</xdr:rowOff>
    </xdr:from>
    <xdr:to>
      <xdr:col>13</xdr:col>
      <xdr:colOff>666750</xdr:colOff>
      <xdr:row>35</xdr:row>
      <xdr:rowOff>85725</xdr:rowOff>
    </xdr:to>
    <xdr:graphicFrame macro="">
      <xdr:nvGraphicFramePr>
        <xdr:cNvPr id="3" name="图表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276224</xdr:colOff>
      <xdr:row>36</xdr:row>
      <xdr:rowOff>28575</xdr:rowOff>
    </xdr:from>
    <xdr:to>
      <xdr:col>13</xdr:col>
      <xdr:colOff>685799</xdr:colOff>
      <xdr:row>58</xdr:row>
      <xdr:rowOff>76201</xdr:rowOff>
    </xdr:to>
    <xdr:graphicFrame macro="">
      <xdr:nvGraphicFramePr>
        <xdr:cNvPr id="5" name="图表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11"/>
  <sheetViews>
    <sheetView tabSelected="1" workbookViewId="0">
      <selection activeCell="R17" sqref="R17"/>
    </sheetView>
  </sheetViews>
  <sheetFormatPr defaultRowHeight="13.5" x14ac:dyDescent="0.15"/>
  <sheetData>
    <row r="1" spans="1:14" ht="15.75" x14ac:dyDescent="0.15">
      <c r="A1" t="s">
        <v>20</v>
      </c>
    </row>
    <row r="2" spans="1:14" x14ac:dyDescent="0.15">
      <c r="A2" s="4" t="s">
        <v>7</v>
      </c>
      <c r="B2" s="4"/>
      <c r="C2" s="4" t="s">
        <v>8</v>
      </c>
      <c r="D2" s="4"/>
      <c r="E2" s="4" t="s">
        <v>9</v>
      </c>
      <c r="F2" s="4"/>
      <c r="G2" s="4" t="s">
        <v>10</v>
      </c>
      <c r="H2" s="4"/>
      <c r="I2" s="4" t="s">
        <v>11</v>
      </c>
      <c r="J2" s="4"/>
      <c r="K2" s="4" t="s">
        <v>12</v>
      </c>
      <c r="L2" s="4"/>
      <c r="M2" s="4" t="s">
        <v>15</v>
      </c>
      <c r="N2" s="4"/>
    </row>
    <row r="3" spans="1:14" x14ac:dyDescent="0.15">
      <c r="A3" s="4" t="s">
        <v>19</v>
      </c>
      <c r="B3" s="4"/>
      <c r="C3" s="4" t="s">
        <v>13</v>
      </c>
      <c r="D3" s="4"/>
      <c r="E3" s="4" t="s">
        <v>5</v>
      </c>
      <c r="F3" s="4"/>
      <c r="G3" s="4" t="s">
        <v>5</v>
      </c>
      <c r="H3" s="4"/>
      <c r="I3" s="4" t="s">
        <v>14</v>
      </c>
      <c r="J3" s="4"/>
      <c r="K3" s="4" t="s">
        <v>13</v>
      </c>
      <c r="L3" s="4"/>
      <c r="M3" s="4" t="s">
        <v>5</v>
      </c>
      <c r="N3" s="4"/>
    </row>
    <row r="4" spans="1:14" x14ac:dyDescent="0.15">
      <c r="A4" t="s">
        <v>0</v>
      </c>
      <c r="B4" t="s">
        <v>1</v>
      </c>
      <c r="C4" t="s">
        <v>0</v>
      </c>
      <c r="D4" t="s">
        <v>1</v>
      </c>
      <c r="E4" t="s">
        <v>0</v>
      </c>
      <c r="F4" t="s">
        <v>1</v>
      </c>
      <c r="G4" t="s">
        <v>0</v>
      </c>
      <c r="H4" t="s">
        <v>1</v>
      </c>
      <c r="I4" t="s">
        <v>0</v>
      </c>
      <c r="J4" t="s">
        <v>1</v>
      </c>
      <c r="K4" t="s">
        <v>0</v>
      </c>
      <c r="L4" t="s">
        <v>1</v>
      </c>
      <c r="M4" t="s">
        <v>0</v>
      </c>
      <c r="N4" t="s">
        <v>1</v>
      </c>
    </row>
    <row r="5" spans="1:14" x14ac:dyDescent="0.15">
      <c r="A5" s="1">
        <v>212</v>
      </c>
      <c r="B5">
        <v>3530</v>
      </c>
      <c r="C5" s="1">
        <v>71</v>
      </c>
      <c r="D5">
        <v>3530</v>
      </c>
      <c r="E5" s="1">
        <v>106</v>
      </c>
      <c r="F5">
        <v>3530</v>
      </c>
      <c r="G5" s="1">
        <v>565</v>
      </c>
      <c r="H5">
        <v>3530</v>
      </c>
      <c r="I5">
        <v>2506</v>
      </c>
      <c r="J5">
        <v>3530</v>
      </c>
      <c r="K5">
        <v>35</v>
      </c>
      <c r="L5">
        <v>3530</v>
      </c>
      <c r="M5">
        <v>106</v>
      </c>
      <c r="N5">
        <v>3530</v>
      </c>
    </row>
    <row r="6" spans="1:14" ht="15.75" x14ac:dyDescent="0.15">
      <c r="A6" t="s">
        <v>21</v>
      </c>
    </row>
    <row r="7" spans="1:14" x14ac:dyDescent="0.15">
      <c r="A7" s="4" t="s">
        <v>16</v>
      </c>
      <c r="B7" s="4"/>
      <c r="C7" s="4" t="s">
        <v>22</v>
      </c>
      <c r="D7" s="4"/>
      <c r="E7" s="4" t="s">
        <v>23</v>
      </c>
      <c r="F7" s="4"/>
      <c r="G7" s="4" t="s">
        <v>17</v>
      </c>
      <c r="H7" s="4"/>
      <c r="I7" s="4" t="s">
        <v>24</v>
      </c>
      <c r="J7" s="4"/>
      <c r="K7" s="4" t="s">
        <v>18</v>
      </c>
      <c r="L7" s="4"/>
      <c r="M7" s="4" t="s">
        <v>25</v>
      </c>
      <c r="N7" s="4"/>
    </row>
    <row r="8" spans="1:14" x14ac:dyDescent="0.15">
      <c r="A8" s="3" t="s">
        <v>5</v>
      </c>
      <c r="B8" s="3"/>
      <c r="C8" s="3" t="s">
        <v>5</v>
      </c>
      <c r="D8" s="3"/>
      <c r="E8" s="3" t="s">
        <v>5</v>
      </c>
      <c r="F8" s="3"/>
      <c r="G8" s="3" t="s">
        <v>5</v>
      </c>
      <c r="H8" s="3"/>
      <c r="I8" s="3" t="s">
        <v>5</v>
      </c>
      <c r="J8" s="3"/>
      <c r="K8" s="3" t="s">
        <v>5</v>
      </c>
      <c r="L8" s="3"/>
      <c r="M8" s="3" t="s">
        <v>5</v>
      </c>
      <c r="N8" s="3"/>
    </row>
    <row r="9" spans="1:14" x14ac:dyDescent="0.15">
      <c r="A9" t="s">
        <v>0</v>
      </c>
      <c r="B9" t="s">
        <v>1</v>
      </c>
      <c r="C9" t="s">
        <v>0</v>
      </c>
      <c r="D9" t="s">
        <v>1</v>
      </c>
      <c r="E9" t="s">
        <v>0</v>
      </c>
      <c r="F9" t="s">
        <v>1</v>
      </c>
      <c r="G9" t="s">
        <v>0</v>
      </c>
      <c r="H9" t="s">
        <v>1</v>
      </c>
      <c r="I9" t="s">
        <v>0</v>
      </c>
      <c r="J9" t="s">
        <v>1</v>
      </c>
      <c r="K9" t="s">
        <v>0</v>
      </c>
      <c r="L9" t="s">
        <v>1</v>
      </c>
      <c r="M9" t="s">
        <v>0</v>
      </c>
      <c r="N9" t="s">
        <v>1</v>
      </c>
    </row>
    <row r="10" spans="1:14" x14ac:dyDescent="0.15">
      <c r="A10" s="1">
        <v>71</v>
      </c>
      <c r="B10">
        <v>35300</v>
      </c>
      <c r="C10" s="1">
        <v>847</v>
      </c>
      <c r="D10">
        <v>35300</v>
      </c>
      <c r="E10" s="1">
        <v>459</v>
      </c>
      <c r="F10">
        <v>35300</v>
      </c>
      <c r="G10" s="1">
        <v>353</v>
      </c>
      <c r="H10">
        <v>35300</v>
      </c>
      <c r="I10">
        <v>1836</v>
      </c>
      <c r="J10">
        <v>35300</v>
      </c>
      <c r="K10">
        <v>1871</v>
      </c>
      <c r="L10">
        <v>35300</v>
      </c>
      <c r="M10">
        <v>388</v>
      </c>
      <c r="N10">
        <v>35300</v>
      </c>
    </row>
    <row r="11" spans="1:14" ht="12" customHeight="1" x14ac:dyDescent="0.15"/>
  </sheetData>
  <mergeCells count="21">
    <mergeCell ref="A7:B7"/>
    <mergeCell ref="C7:D7"/>
    <mergeCell ref="E7:F7"/>
    <mergeCell ref="G7:H7"/>
    <mergeCell ref="I7:J7"/>
    <mergeCell ref="M2:N2"/>
    <mergeCell ref="M3:N3"/>
    <mergeCell ref="K2:L2"/>
    <mergeCell ref="K3:L3"/>
    <mergeCell ref="K7:L7"/>
    <mergeCell ref="M7:N7"/>
    <mergeCell ref="G3:H3"/>
    <mergeCell ref="I3:J3"/>
    <mergeCell ref="G2:H2"/>
    <mergeCell ref="A2:B2"/>
    <mergeCell ref="C2:D2"/>
    <mergeCell ref="E2:F2"/>
    <mergeCell ref="A3:B3"/>
    <mergeCell ref="C3:D3"/>
    <mergeCell ref="E3:F3"/>
    <mergeCell ref="I2:J2"/>
  </mergeCells>
  <phoneticPr fontId="1" type="noConversion"/>
  <pageMargins left="0.7" right="0.7" top="0.75" bottom="0.75" header="0.3" footer="0.3"/>
  <pageSetup paperSize="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J4"/>
  <sheetViews>
    <sheetView workbookViewId="0">
      <selection activeCell="I7" sqref="I7"/>
    </sheetView>
  </sheetViews>
  <sheetFormatPr defaultRowHeight="13.5" x14ac:dyDescent="0.15"/>
  <sheetData>
    <row r="1" spans="1:10" ht="15.75" x14ac:dyDescent="0.15">
      <c r="A1" s="2" t="s">
        <v>26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27621*35.3</f>
        <v>975021.29999999993</v>
      </c>
      <c r="B4">
        <v>100000</v>
      </c>
      <c r="C4" s="1">
        <f>32*35.3</f>
        <v>1129.5999999999999</v>
      </c>
      <c r="D4">
        <v>26500</v>
      </c>
      <c r="E4" s="1">
        <f>15*35.3</f>
        <v>529.5</v>
      </c>
      <c r="F4">
        <v>10600</v>
      </c>
      <c r="G4" s="1">
        <f>6*35.3</f>
        <v>211.79999999999998</v>
      </c>
      <c r="H4">
        <v>3530</v>
      </c>
      <c r="I4">
        <v>1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conditionalFormatting sqref="L21">
    <cfRule type="colorScale" priority="1">
      <colorScale>
        <cfvo type="min"/>
        <cfvo type="max"/>
        <color rgb="FFFF0000"/>
        <color theme="4"/>
      </colorScale>
    </cfRule>
  </conditionalFormatting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J4"/>
  <sheetViews>
    <sheetView workbookViewId="0">
      <selection activeCell="H8" sqref="H8"/>
    </sheetView>
  </sheetViews>
  <sheetFormatPr defaultRowHeight="13.5" x14ac:dyDescent="0.15"/>
  <sheetData>
    <row r="1" spans="1:10" x14ac:dyDescent="0.15">
      <c r="A1" t="s">
        <v>27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34500*35.3</f>
        <v>1217850</v>
      </c>
      <c r="B4">
        <v>100000</v>
      </c>
      <c r="C4" s="1">
        <f>16*35.3</f>
        <v>564.79999999999995</v>
      </c>
      <c r="D4">
        <v>26500</v>
      </c>
      <c r="E4" s="1">
        <f>9*35.3</f>
        <v>317.7</v>
      </c>
      <c r="F4">
        <v>10600</v>
      </c>
      <c r="G4" s="1">
        <f>2*35.3</f>
        <v>70.599999999999994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21584*35.3</f>
        <v>761915.2</v>
      </c>
      <c r="B4">
        <v>100000</v>
      </c>
      <c r="C4" s="1">
        <f>17*35.3</f>
        <v>600.09999999999991</v>
      </c>
      <c r="D4">
        <v>26500</v>
      </c>
      <c r="E4" s="1">
        <f>11*35.3</f>
        <v>388.29999999999995</v>
      </c>
      <c r="F4">
        <v>10600</v>
      </c>
      <c r="G4" s="1">
        <f>3*35.3</f>
        <v>105.89999999999999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29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21219*35.3</f>
        <v>749030.7</v>
      </c>
      <c r="B4">
        <v>100000</v>
      </c>
      <c r="C4" s="1">
        <f>37*35.3</f>
        <v>1306.0999999999999</v>
      </c>
      <c r="D4">
        <v>26500</v>
      </c>
      <c r="E4" s="1">
        <f>21*35.3</f>
        <v>741.3</v>
      </c>
      <c r="F4">
        <v>10600</v>
      </c>
      <c r="G4" s="1">
        <f>16*35.3</f>
        <v>564.79999999999995</v>
      </c>
      <c r="H4">
        <v>3530</v>
      </c>
      <c r="I4">
        <v>2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30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36909*35.3</f>
        <v>1302887.7</v>
      </c>
      <c r="B4">
        <v>100000</v>
      </c>
      <c r="C4" s="1">
        <f>143*35.3</f>
        <v>5047.8999999999996</v>
      </c>
      <c r="D4">
        <v>26500</v>
      </c>
      <c r="E4" s="1">
        <f>108*35.3</f>
        <v>3812.3999999999996</v>
      </c>
      <c r="F4">
        <v>10600</v>
      </c>
      <c r="G4" s="1">
        <f>71*35.3</f>
        <v>2506.2999999999997</v>
      </c>
      <c r="H4">
        <v>3530</v>
      </c>
      <c r="I4">
        <v>5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31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39304*35.3</f>
        <v>1387431.2</v>
      </c>
      <c r="B4">
        <v>100000</v>
      </c>
      <c r="C4" s="1">
        <f>1*35.3</f>
        <v>35.299999999999997</v>
      </c>
      <c r="D4">
        <v>26500</v>
      </c>
      <c r="E4" s="1">
        <f>1*35.3</f>
        <v>35.299999999999997</v>
      </c>
      <c r="F4">
        <v>10600</v>
      </c>
      <c r="G4" s="1">
        <f>1*35.3</f>
        <v>35.299999999999997</v>
      </c>
      <c r="H4">
        <v>3530</v>
      </c>
      <c r="I4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32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40669*35.3</f>
        <v>1435615.7</v>
      </c>
      <c r="B4">
        <v>100000</v>
      </c>
      <c r="C4" s="1">
        <f>61*35.3</f>
        <v>2153.2999999999997</v>
      </c>
      <c r="D4">
        <v>26500</v>
      </c>
      <c r="E4" s="1">
        <f>17*35.3</f>
        <v>600.09999999999991</v>
      </c>
      <c r="F4">
        <v>10600</v>
      </c>
      <c r="G4" s="1">
        <f>3*35.3</f>
        <v>105.89999999999999</v>
      </c>
      <c r="H4">
        <v>3530</v>
      </c>
      <c r="I4" s="1">
        <v>0</v>
      </c>
      <c r="J4">
        <v>29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33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42366*35.3</f>
        <v>1495519.7999999998</v>
      </c>
      <c r="B4">
        <v>1000000</v>
      </c>
      <c r="C4" s="1">
        <f>7*35.3</f>
        <v>247.09999999999997</v>
      </c>
      <c r="D4">
        <v>265000</v>
      </c>
      <c r="E4" s="1">
        <f>3*35.3</f>
        <v>105.89999999999999</v>
      </c>
      <c r="F4">
        <v>106000</v>
      </c>
      <c r="G4" s="1">
        <f>2*35.3</f>
        <v>70.599999999999994</v>
      </c>
      <c r="H4">
        <v>35300</v>
      </c>
      <c r="I4" s="1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34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33620*35.3</f>
        <v>1186786</v>
      </c>
      <c r="B4">
        <v>1000000</v>
      </c>
      <c r="C4" s="1">
        <f>204*35.3</f>
        <v>7201.2</v>
      </c>
      <c r="D4">
        <v>265000</v>
      </c>
      <c r="E4" s="1">
        <f>114*35.3</f>
        <v>4024.2</v>
      </c>
      <c r="F4">
        <v>106000</v>
      </c>
      <c r="G4" s="1">
        <f>24*35.3</f>
        <v>847.19999999999993</v>
      </c>
      <c r="H4">
        <v>35300</v>
      </c>
      <c r="I4">
        <v>3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35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44534*35.3</f>
        <v>1572050.2</v>
      </c>
      <c r="B4">
        <v>1000000</v>
      </c>
      <c r="C4" s="1">
        <f>27*35.3</f>
        <v>953.09999999999991</v>
      </c>
      <c r="D4">
        <v>265000</v>
      </c>
      <c r="E4" s="1">
        <f>19*35.3</f>
        <v>670.69999999999993</v>
      </c>
      <c r="F4">
        <v>106000</v>
      </c>
      <c r="G4" s="1">
        <f>13*35.3</f>
        <v>458.9</v>
      </c>
      <c r="H4">
        <v>35300</v>
      </c>
      <c r="I4">
        <v>9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36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44985*35.3</f>
        <v>1587970.4999999998</v>
      </c>
      <c r="B4">
        <v>1000000</v>
      </c>
      <c r="C4" s="1">
        <f>28*35.3</f>
        <v>988.39999999999986</v>
      </c>
      <c r="D4">
        <v>265000</v>
      </c>
      <c r="E4" s="1">
        <f>18*35.3</f>
        <v>635.4</v>
      </c>
      <c r="F4">
        <v>106000</v>
      </c>
      <c r="G4" s="1">
        <f>10*35.3</f>
        <v>353</v>
      </c>
      <c r="H4">
        <v>35300</v>
      </c>
      <c r="I4">
        <v>7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37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45340*35.3</f>
        <v>1600501.9999999998</v>
      </c>
      <c r="B4">
        <v>1000000</v>
      </c>
      <c r="C4" s="1">
        <f>110*35.3</f>
        <v>3882.9999999999995</v>
      </c>
      <c r="D4">
        <v>265000</v>
      </c>
      <c r="E4" s="1">
        <f>71*35.3</f>
        <v>2506.2999999999997</v>
      </c>
      <c r="F4">
        <v>106000</v>
      </c>
      <c r="G4" s="1">
        <f>52*35.3</f>
        <v>1835.6</v>
      </c>
      <c r="H4">
        <v>35300</v>
      </c>
      <c r="I4">
        <v>24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J4"/>
  <sheetViews>
    <sheetView workbookViewId="0">
      <selection activeCell="I4" sqref="I4"/>
    </sheetView>
  </sheetViews>
  <sheetFormatPr defaultRowHeight="13.5" x14ac:dyDescent="0.15"/>
  <sheetData>
    <row r="1" spans="1:10" x14ac:dyDescent="0.15">
      <c r="A1" t="s">
        <v>38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46101*35.3</f>
        <v>1627365.2999999998</v>
      </c>
      <c r="B4">
        <v>1000000</v>
      </c>
      <c r="C4" s="1">
        <f>157*35.3</f>
        <v>5542.0999999999995</v>
      </c>
      <c r="D4">
        <v>265000</v>
      </c>
      <c r="E4" s="1">
        <f>118*35.3</f>
        <v>4165.3999999999996</v>
      </c>
      <c r="F4">
        <v>106000</v>
      </c>
      <c r="G4" s="1">
        <f>53*35.3</f>
        <v>1870.8999999999999</v>
      </c>
      <c r="H4">
        <v>35300</v>
      </c>
      <c r="I4">
        <v>10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J4"/>
  <sheetViews>
    <sheetView workbookViewId="0">
      <selection activeCell="L8" sqref="L8"/>
    </sheetView>
  </sheetViews>
  <sheetFormatPr defaultRowHeight="13.5" x14ac:dyDescent="0.15"/>
  <sheetData>
    <row r="1" spans="1:10" x14ac:dyDescent="0.15">
      <c r="A1" t="s">
        <v>39</v>
      </c>
    </row>
    <row r="2" spans="1:10" x14ac:dyDescent="0.15">
      <c r="A2" s="4" t="s">
        <v>2</v>
      </c>
      <c r="B2" s="4"/>
      <c r="C2" s="4" t="s">
        <v>3</v>
      </c>
      <c r="D2" s="4"/>
      <c r="E2" s="4" t="s">
        <v>4</v>
      </c>
      <c r="F2" s="4"/>
      <c r="G2" s="4" t="s">
        <v>5</v>
      </c>
      <c r="H2" s="4"/>
      <c r="I2" s="4" t="s">
        <v>6</v>
      </c>
      <c r="J2" s="4"/>
    </row>
    <row r="3" spans="1:10" x14ac:dyDescent="0.15">
      <c r="A3" t="s">
        <v>0</v>
      </c>
      <c r="B3" t="s">
        <v>1</v>
      </c>
      <c r="C3" t="s">
        <v>0</v>
      </c>
      <c r="D3" t="s">
        <v>1</v>
      </c>
      <c r="E3" t="s">
        <v>0</v>
      </c>
      <c r="F3" t="s">
        <v>1</v>
      </c>
      <c r="G3" t="s">
        <v>0</v>
      </c>
      <c r="H3" t="s">
        <v>1</v>
      </c>
      <c r="I3" t="s">
        <v>0</v>
      </c>
      <c r="J3" t="s">
        <v>1</v>
      </c>
    </row>
    <row r="4" spans="1:10" x14ac:dyDescent="0.15">
      <c r="A4" s="1">
        <f>34589*35.3</f>
        <v>1220991.7</v>
      </c>
      <c r="B4">
        <v>1000000</v>
      </c>
      <c r="C4" s="1">
        <f>117*35.3</f>
        <v>4130.0999999999995</v>
      </c>
      <c r="D4">
        <v>265000</v>
      </c>
      <c r="E4" s="1">
        <f>62*35.3</f>
        <v>2188.6</v>
      </c>
      <c r="F4">
        <v>106000</v>
      </c>
      <c r="G4" s="1">
        <f>11*35.3</f>
        <v>388.29999999999995</v>
      </c>
      <c r="H4">
        <v>35300</v>
      </c>
      <c r="I4">
        <v>2</v>
      </c>
      <c r="J4">
        <v>293</v>
      </c>
    </row>
  </sheetData>
  <mergeCells count="5">
    <mergeCell ref="A2:B2"/>
    <mergeCell ref="C2:D2"/>
    <mergeCell ref="E2:F2"/>
    <mergeCell ref="G2:H2"/>
    <mergeCell ref="I2:J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总表</vt:lpstr>
      <vt:lpstr>S1掩模制版</vt:lpstr>
      <vt:lpstr>N1电子束</vt:lpstr>
      <vt:lpstr>S2光刻显影</vt:lpstr>
      <vt:lpstr>N2光刻区</vt:lpstr>
      <vt:lpstr>S3基片清洗</vt:lpstr>
      <vt:lpstr>N3热工艺区</vt:lpstr>
      <vt:lpstr>S4原子层沉积</vt:lpstr>
      <vt:lpstr>N4物理沉积</vt:lpstr>
      <vt:lpstr>S5表征1</vt:lpstr>
      <vt:lpstr>S6表征2 </vt:lpstr>
      <vt:lpstr>N5干法刻蚀</vt:lpstr>
      <vt:lpstr>S7划片减薄</vt:lpstr>
      <vt:lpstr>N6湿法刻蚀</vt:lpstr>
      <vt:lpstr>S8样品存放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2023-07-05T03:13:27Z</dcterms:modified>
</cp:coreProperties>
</file>