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B83B20FF-29C6-4274-B17E-ECF11B8351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G4" i="5"/>
  <c r="E4" i="5"/>
  <c r="C4" i="5"/>
  <c r="A4" i="5"/>
  <c r="E4" i="11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<sst xmlns="http://schemas.openxmlformats.org/spreadsheetml/2006/main" count="282" uniqueCount="40">
  <si>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</si>
  <si>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</si>
  <si>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</si>
  <si>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</si>
  <si>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</si>
  <si>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</si>
  <si>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</si>
  <si>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</si>
  <si>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</si>
  <si>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</si>
  <si>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</si>
  <si>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</si>
  <si>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</si>
  <si>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</si>
  <si>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</si>
  <si>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</si>
  <si>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</si>
  <si>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</si>
  <si>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</si>
  <si>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</si>
  <si>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</si>
  <si>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</si>
  <si>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</si>
  <si>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</si>
  <si>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</si>
  <si>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</si>
  <si>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2025-11-05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</si>
  <si>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2025-11-05电子束100级的洁净室(Particles/m 3)</t>
    <phoneticPr fontId="1" type="noConversion"/>
  </si>
  <si>
    <t>2025-11-05光刻显影100级的洁净室(Particles/m 3)</t>
    <phoneticPr fontId="1" type="noConversion"/>
  </si>
  <si>
    <t>2025-11-05光刻区100级的洁净室(Particles/m 3)</t>
    <phoneticPr fontId="1" type="noConversion"/>
  </si>
  <si>
    <t>2025-11-05基片清洗100级的洁净室(Particles/m 3)</t>
    <phoneticPr fontId="1" type="noConversion"/>
  </si>
  <si>
    <t>2025-11-05热工艺区100级的洁净室(Particles/m 3)</t>
    <phoneticPr fontId="1" type="noConversion"/>
  </si>
  <si>
    <t>2025-11-05原子层沉积100级的洁净室(Particles/m 3)</t>
    <phoneticPr fontId="1" type="noConversion"/>
  </si>
  <si>
    <t>2025-11-05物理沉积1000级的洁净室(Particles/m 3)</t>
    <phoneticPr fontId="1" type="noConversion"/>
  </si>
  <si>
    <t>2025-11-05表征1 1000级的洁净室(Particles/m 3)</t>
    <phoneticPr fontId="1" type="noConversion"/>
  </si>
  <si>
    <t>2025-11-05表征2 1000级的洁净室(Particles/m 3)</t>
    <phoneticPr fontId="1" type="noConversion"/>
  </si>
  <si>
    <t>2025-11-05干法刻蚀1000级的洁净室(Particles/m 3)</t>
    <phoneticPr fontId="1" type="noConversion"/>
  </si>
  <si>
    <t>2025-11-05划片减薄1000级的洁净室(Particles/m 3)</t>
    <phoneticPr fontId="1" type="noConversion"/>
  </si>
  <si>
    <t>2025-11-05湿法刻蚀1000级的洁净室(Particles/m 3)</t>
    <phoneticPr fontId="1" type="noConversion"/>
  </si>
  <si>
    <t>2025-11-05样品存放1000级的洁净室(Particles/m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</si>
</sst>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2025-11-05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106</c:v>
                </c:pt>
                <c:pt idx="1">
                  <c:v>3530</c:v>
                </c:pt>
                <c:pt idx="2" formatCode="0_ ">
                  <c:v>177</c:v>
                </c:pt>
                <c:pt idx="3">
                  <c:v>3530</c:v>
                </c:pt>
                <c:pt idx="4" formatCode="0_ ">
                  <c:v>35</c:v>
                </c:pt>
                <c:pt idx="5">
                  <c:v>3530</c:v>
                </c:pt>
                <c:pt idx="6" formatCode="0_ ">
                  <c:v>35</c:v>
                </c:pt>
                <c:pt idx="7">
                  <c:v>3530</c:v>
                </c:pt>
                <c:pt idx="8">
                  <c:v>282</c:v>
                </c:pt>
                <c:pt idx="9">
                  <c:v>3530</c:v>
                </c:pt>
                <c:pt idx="10">
                  <c:v>459</c:v>
                </c:pt>
                <c:pt idx="11">
                  <c:v>3530</c:v>
                </c:pt>
                <c:pt idx="12">
                  <c:v>106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2025-11-05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141</c:v>
                </c:pt>
                <c:pt idx="1">
                  <c:v>35300</c:v>
                </c:pt>
                <c:pt idx="2" formatCode="0_ ">
                  <c:v>35</c:v>
                </c:pt>
                <c:pt idx="3">
                  <c:v>35300</c:v>
                </c:pt>
                <c:pt idx="4" formatCode="0_ ">
                  <c:v>918</c:v>
                </c:pt>
                <c:pt idx="5">
                  <c:v>35300</c:v>
                </c:pt>
                <c:pt idx="6" formatCode="0_ ">
                  <c:v>282</c:v>
                </c:pt>
                <c:pt idx="7">
                  <c:v>35300</c:v>
                </c:pt>
                <c:pt idx="8">
                  <c:v>1130</c:v>
                </c:pt>
                <c:pt idx="9">
                  <c:v>35300</c:v>
                </c:pt>
                <c:pt idx="10">
                  <c:v>777</c:v>
                </c:pt>
                <c:pt idx="11">
                  <c:v>35300</c:v>
                </c:pt>
                <c:pt idx="12">
                  <c:v>459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P16" sqref="P16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106</v>
      </c>
      <c r="B5">
        <v>3530</v>
      </c>
      <c r="C5" s="1">
        <v>177</v>
      </c>
      <c r="D5">
        <v>3530</v>
      </c>
      <c r="E5" s="1">
        <v>35</v>
      </c>
      <c r="F5">
        <v>3530</v>
      </c>
      <c r="G5" s="1">
        <v>35</v>
      </c>
      <c r="H5">
        <v>3530</v>
      </c>
      <c r="I5">
        <v>282</v>
      </c>
      <c r="J5">
        <v>3530</v>
      </c>
      <c r="K5">
        <v>459</v>
      </c>
      <c r="L5">
        <v>3530</v>
      </c>
      <c r="M5">
        <v>106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141</v>
      </c>
      <c r="B10">
        <v>35300</v>
      </c>
      <c r="C10" s="1">
        <v>35</v>
      </c>
      <c r="D10">
        <v>35300</v>
      </c>
      <c r="E10" s="1">
        <v>918</v>
      </c>
      <c r="F10">
        <v>35300</v>
      </c>
      <c r="G10" s="1">
        <v>282</v>
      </c>
      <c r="H10">
        <v>35300</v>
      </c>
      <c r="I10">
        <v>1130</v>
      </c>
      <c r="J10">
        <v>35300</v>
      </c>
      <c r="K10">
        <v>777</v>
      </c>
      <c r="L10">
        <v>35300</v>
      </c>
      <c r="M10">
        <v>459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G9" sqref="G9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25412*35.3</f>
        <v>897043.6</v>
      </c>
      <c r="B4">
        <v>100000</v>
      </c>
      <c r="C4" s="1">
        <f>49*35.3</f>
        <v>1729.6999999999998</v>
      </c>
      <c r="D4">
        <v>26500</v>
      </c>
      <c r="E4" s="1">
        <f>21*35.3</f>
        <v>741.3</v>
      </c>
      <c r="F4">
        <v>10600</v>
      </c>
      <c r="G4" s="1">
        <f>3*35.3</f>
        <v>105.89999999999999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F11" sqref="F11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22451*35.3</f>
        <v>792520.29999999993</v>
      </c>
      <c r="B4">
        <v>100000</v>
      </c>
      <c r="C4" s="1">
        <f>31*35.3</f>
        <v>1094.3</v>
      </c>
      <c r="D4">
        <v>26500</v>
      </c>
      <c r="E4" s="1">
        <f>17*35.3</f>
        <v>600.09999999999991</v>
      </c>
      <c r="F4">
        <v>10600</v>
      </c>
      <c r="G4" s="1">
        <f>5*35.3</f>
        <v>176.5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25412*35.3</f>
        <v>897043.6</v>
      </c>
      <c r="B4">
        <v>100000</v>
      </c>
      <c r="C4" s="1">
        <f>13*35.3</f>
        <v>458.9</v>
      </c>
      <c r="D4">
        <v>26500</v>
      </c>
      <c r="E4" s="1">
        <f>7*35.3</f>
        <v>247.09999999999997</v>
      </c>
      <c r="F4">
        <v>10600</v>
      </c>
      <c r="G4" s="1">
        <f>1*35.3</f>
        <v>35.299999999999997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25123*35.3</f>
        <v>886841.89999999991</v>
      </c>
      <c r="B4">
        <v>100000</v>
      </c>
      <c r="C4" s="1">
        <f>12*35.3</f>
        <v>423.59999999999997</v>
      </c>
      <c r="D4">
        <v>26500</v>
      </c>
      <c r="E4" s="1">
        <f>5*35.3</f>
        <v>176.5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25123*35.3</f>
        <v>886841.89999999991</v>
      </c>
      <c r="B4">
        <v>100000</v>
      </c>
      <c r="C4" s="1">
        <f>39*35.3</f>
        <v>1376.6999999999998</v>
      </c>
      <c r="D4">
        <v>26500</v>
      </c>
      <c r="E4" s="1">
        <f>10*35.3</f>
        <v>353</v>
      </c>
      <c r="F4">
        <v>10600</v>
      </c>
      <c r="G4" s="1">
        <f>8*35.3</f>
        <v>282.39999999999998</v>
      </c>
      <c r="H4">
        <v>3530</v>
      </c>
      <c r="I4">
        <v>5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24512*35.3</f>
        <v>865273.6</v>
      </c>
      <c r="B4">
        <v>100000</v>
      </c>
      <c r="C4" s="1">
        <f>46*35.3</f>
        <v>1623.8</v>
      </c>
      <c r="D4">
        <v>26500</v>
      </c>
      <c r="E4" s="1">
        <f>22*35.3</f>
        <v>776.59999999999991</v>
      </c>
      <c r="F4">
        <v>10600</v>
      </c>
      <c r="G4" s="1">
        <f>13*35.3</f>
        <v>458.9</v>
      </c>
      <c r="H4">
        <v>3530</v>
      </c>
      <c r="I4">
        <v>3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H8" sqref="H8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31542*35.3</f>
        <v>1113432.5999999999</v>
      </c>
      <c r="B4">
        <v>100000</v>
      </c>
      <c r="C4" s="1">
        <f>11*35.3</f>
        <v>388.29999999999995</v>
      </c>
      <c r="D4">
        <v>26500</v>
      </c>
      <c r="E4" s="1">
        <f>6*35.3</f>
        <v>211.79999999999998</v>
      </c>
      <c r="F4">
        <v>10600</v>
      </c>
      <c r="G4" s="1">
        <f>3*35.3</f>
        <v>105.89999999999999</v>
      </c>
      <c r="H4">
        <v>3530</v>
      </c>
      <c r="I4" s="1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34125*35.3</f>
        <v>1204612.5</v>
      </c>
      <c r="B4">
        <v>1000000</v>
      </c>
      <c r="C4" s="1">
        <f>39*35.3</f>
        <v>1376.6999999999998</v>
      </c>
      <c r="D4">
        <v>265000</v>
      </c>
      <c r="E4" s="1">
        <f>14*35.3</f>
        <v>494.19999999999993</v>
      </c>
      <c r="F4">
        <v>106000</v>
      </c>
      <c r="G4" s="1">
        <f>4*35.3</f>
        <v>141.19999999999999</v>
      </c>
      <c r="H4">
        <v>35300</v>
      </c>
      <c r="I4" s="1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7" sqref="I7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31245*35.3</f>
        <v>1102948.5</v>
      </c>
      <c r="B4">
        <v>1000000</v>
      </c>
      <c r="C4" s="1">
        <f>11*35.3</f>
        <v>388.29999999999995</v>
      </c>
      <c r="D4">
        <v>265000</v>
      </c>
      <c r="E4" s="1">
        <f>5*35.3</f>
        <v>176.5</v>
      </c>
      <c r="F4">
        <v>106000</v>
      </c>
      <c r="G4" s="1">
        <f>1*35.3</f>
        <v>35.299999999999997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32412*35.3</f>
        <v>1144143.5999999999</v>
      </c>
      <c r="B4">
        <v>1000000</v>
      </c>
      <c r="C4" s="1">
        <f>161*35.3</f>
        <v>5683.2999999999993</v>
      </c>
      <c r="D4">
        <v>265000</v>
      </c>
      <c r="E4" s="1">
        <f>58*35.3</f>
        <v>2047.3999999999999</v>
      </c>
      <c r="F4">
        <v>106000</v>
      </c>
      <c r="G4" s="1">
        <f>26*35.3</f>
        <v>917.8</v>
      </c>
      <c r="H4">
        <v>35300</v>
      </c>
      <c r="I4">
        <v>7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7" sqref="I7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34152*35.3</f>
        <v>1205565.5999999999</v>
      </c>
      <c r="B4">
        <v>1000000</v>
      </c>
      <c r="C4" s="1">
        <f>26*35.3</f>
        <v>917.8</v>
      </c>
      <c r="D4">
        <v>265000</v>
      </c>
      <c r="E4" s="1">
        <f>15*35.3</f>
        <v>529.5</v>
      </c>
      <c r="F4">
        <v>106000</v>
      </c>
      <c r="G4" s="1">
        <f>8*35.3</f>
        <v>282.39999999999998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36412*35.3</f>
        <v>1285343.5999999999</v>
      </c>
      <c r="B4">
        <v>1000000</v>
      </c>
      <c r="C4" s="1">
        <f>94*35.3</f>
        <v>3318.2</v>
      </c>
      <c r="D4">
        <v>265000</v>
      </c>
      <c r="E4" s="1">
        <f>42*35.3</f>
        <v>1482.6</v>
      </c>
      <c r="F4">
        <v>106000</v>
      </c>
      <c r="G4" s="1">
        <f>32*35.3</f>
        <v>1129.5999999999999</v>
      </c>
      <c r="H4">
        <v>35300</v>
      </c>
      <c r="I4">
        <v>9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34789*35.3</f>
        <v>1228051.7</v>
      </c>
      <c r="B4">
        <v>1000000</v>
      </c>
      <c r="C4" s="1">
        <f>110*35.3</f>
        <v>3882.9999999999995</v>
      </c>
      <c r="D4">
        <v>265000</v>
      </c>
      <c r="E4" s="1">
        <f>53*35.3</f>
        <v>1870.8999999999999</v>
      </c>
      <c r="F4">
        <v>106000</v>
      </c>
      <c r="G4" s="1">
        <f>22*35.3</f>
        <v>776.59999999999991</v>
      </c>
      <c r="H4">
        <v>35300</v>
      </c>
      <c r="I4">
        <v>9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K9" sqref="K9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24586*35.3</f>
        <v>867885.79999999993</v>
      </c>
      <c r="B4">
        <v>1000000</v>
      </c>
      <c r="C4" s="1">
        <f>141*35.3</f>
        <v>4977.2999999999993</v>
      </c>
      <c r="D4">
        <v>265000</v>
      </c>
      <c r="E4" s="1">
        <f>29*35.3</f>
        <v>1023.6999999999999</v>
      </c>
      <c r="F4">
        <v>106000</v>
      </c>
      <c r="G4" s="1">
        <f>13*35.3</f>
        <v>458.9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2025-11-05T02:57:03Z</dcterms:modified>
</cp:coreProperties>
</file>