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28CEF312-56A7-494D-8889-3E69AFC4F9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E4" i="5"/>
  <c r="C4" i="5"/>
  <c r="A4" i="5"/>
  <c r="G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<sst xmlns="http://schemas.openxmlformats.org/spreadsheetml/2006/main" count="282" uniqueCount="40">
  <si>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</si>
  <si>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</si>
  <si>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</si>
  <si>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</si>
  <si>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</si>
  <si>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</si>
  <si>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</si>
  <si>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</si>
  <si>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</si>
  <si>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</si>
  <si>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</si>
  <si>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</si>
  <si>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</si>
  <si>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</si>
  <si>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</si>
  <si>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</si>
  <si>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</si>
  <si>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</si>
  <si>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</si>
  <si>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</si>
  <si>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</si>
  <si>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</si>
  <si>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</si>
  <si>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</si>
  <si>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</si>
  <si>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</si>
  <si>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2025-11-26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</si>
  <si>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2025-11-26电子束100级的洁净室(Particles/m 3)</t>
    <phoneticPr fontId="1" type="noConversion"/>
  </si>
  <si>
    <t>2025-11-26光刻显影100级的洁净室(Particles/m 3)</t>
    <phoneticPr fontId="1" type="noConversion"/>
  </si>
  <si>
    <t>2025-11-26光刻区100级的洁净室(Particles/m 3)</t>
    <phoneticPr fontId="1" type="noConversion"/>
  </si>
  <si>
    <t>2025-11-26基片清洗100级的洁净室(Particles/m 3)</t>
    <phoneticPr fontId="1" type="noConversion"/>
  </si>
  <si>
    <t>2025-11-26热工艺区100级的洁净室(Particles/m 3)</t>
    <phoneticPr fontId="1" type="noConversion"/>
  </si>
  <si>
    <t>2025-11-26原子层沉积100级的洁净室(Particles/m 3)</t>
    <phoneticPr fontId="1" type="noConversion"/>
  </si>
  <si>
    <t>2025-11-26物理沉积1000级的洁净室(Particles/m 3)</t>
    <phoneticPr fontId="1" type="noConversion"/>
  </si>
  <si>
    <t>2025-11-26表征1 1000级的洁净室(Particles/m 3)</t>
    <phoneticPr fontId="1" type="noConversion"/>
  </si>
  <si>
    <t>2025-11-26表征2 1000级的洁净室(Particles/m 3)</t>
    <phoneticPr fontId="1" type="noConversion"/>
  </si>
  <si>
    <t>2025-11-26干法刻蚀1000级的洁净室(Particles/m 3)</t>
    <phoneticPr fontId="1" type="noConversion"/>
  </si>
  <si>
    <t>2025-11-26划片减薄1000级的洁净室(Particles/m 3)</t>
    <phoneticPr fontId="1" type="noConversion"/>
  </si>
  <si>
    <t>2025-11-26湿法刻蚀1000级的洁净室(Particles/m 3)</t>
    <phoneticPr fontId="1" type="noConversion"/>
  </si>
  <si>
    <t>2025-11-26样品存放1000级的洁净室(Particles/m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</si>
</sst>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2025-11-26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106</c:v>
                </c:pt>
                <c:pt idx="1">
                  <c:v>3530</c:v>
                </c:pt>
                <c:pt idx="2" formatCode="0_ ">
                  <c:v>141</c:v>
                </c:pt>
                <c:pt idx="3">
                  <c:v>3530</c:v>
                </c:pt>
                <c:pt idx="4" formatCode="0_ ">
                  <c:v>177</c:v>
                </c:pt>
                <c:pt idx="5">
                  <c:v>3530</c:v>
                </c:pt>
                <c:pt idx="6" formatCode="0_ ">
                  <c:v>177</c:v>
                </c:pt>
                <c:pt idx="7">
                  <c:v>3530</c:v>
                </c:pt>
                <c:pt idx="8">
                  <c:v>35</c:v>
                </c:pt>
                <c:pt idx="9">
                  <c:v>3530</c:v>
                </c:pt>
                <c:pt idx="10">
                  <c:v>212</c:v>
                </c:pt>
                <c:pt idx="11">
                  <c:v>3530</c:v>
                </c:pt>
                <c:pt idx="12">
                  <c:v>212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2025-11-26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1553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1024</c:v>
                </c:pt>
                <c:pt idx="5">
                  <c:v>35300</c:v>
                </c:pt>
                <c:pt idx="6" formatCode="0_ ">
                  <c:v>35</c:v>
                </c:pt>
                <c:pt idx="7">
                  <c:v>35300</c:v>
                </c:pt>
                <c:pt idx="8">
                  <c:v>600</c:v>
                </c:pt>
                <c:pt idx="9">
                  <c:v>35300</c:v>
                </c:pt>
                <c:pt idx="10">
                  <c:v>212</c:v>
                </c:pt>
                <c:pt idx="11">
                  <c:v>35300</c:v>
                </c:pt>
                <c:pt idx="12">
                  <c:v>424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U15" sqref="U1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106</v>
      </c>
      <c r="B5">
        <v>3530</v>
      </c>
      <c r="C5" s="1">
        <v>141</v>
      </c>
      <c r="D5">
        <v>3530</v>
      </c>
      <c r="E5" s="1">
        <v>177</v>
      </c>
      <c r="F5">
        <v>3530</v>
      </c>
      <c r="G5" s="1">
        <v>177</v>
      </c>
      <c r="H5">
        <v>3530</v>
      </c>
      <c r="I5">
        <v>35</v>
      </c>
      <c r="J5">
        <v>3530</v>
      </c>
      <c r="K5">
        <v>212</v>
      </c>
      <c r="L5">
        <v>3530</v>
      </c>
      <c r="M5">
        <v>212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1553</v>
      </c>
      <c r="B10">
        <v>35300</v>
      </c>
      <c r="C10" s="1">
        <v>35</v>
      </c>
      <c r="D10">
        <v>35300</v>
      </c>
      <c r="E10" s="1">
        <v>1024</v>
      </c>
      <c r="F10">
        <v>35300</v>
      </c>
      <c r="G10" s="1">
        <v>35</v>
      </c>
      <c r="H10">
        <v>35300</v>
      </c>
      <c r="I10">
        <v>600</v>
      </c>
      <c r="J10">
        <v>35300</v>
      </c>
      <c r="K10">
        <v>212</v>
      </c>
      <c r="L10">
        <v>35300</v>
      </c>
      <c r="M10">
        <v>424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24512*35.3</f>
        <v>865273.6</v>
      </c>
      <c r="B4">
        <v>100000</v>
      </c>
      <c r="C4" s="1">
        <f>42*35.3</f>
        <v>1482.6</v>
      </c>
      <c r="D4">
        <v>26500</v>
      </c>
      <c r="E4" s="1">
        <f>12*35.3</f>
        <v>423.59999999999997</v>
      </c>
      <c r="F4">
        <v>10600</v>
      </c>
      <c r="G4" s="1">
        <f>3*35.3</f>
        <v>105.89999999999999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H6" sqref="H6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23412*35.3</f>
        <v>826443.6</v>
      </c>
      <c r="B4">
        <v>100000</v>
      </c>
      <c r="C4" s="1">
        <f>18*35.3</f>
        <v>635.4</v>
      </c>
      <c r="D4">
        <v>26500</v>
      </c>
      <c r="E4" s="1">
        <f>12*35.3</f>
        <v>423.59999999999997</v>
      </c>
      <c r="F4">
        <v>10600</v>
      </c>
      <c r="G4" s="1">
        <f>4*35.3</f>
        <v>141.19999999999999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28451*35.3</f>
        <v>1004320.2999999999</v>
      </c>
      <c r="B4">
        <v>100000</v>
      </c>
      <c r="C4" s="1">
        <f>51*35.3</f>
        <v>1800.3</v>
      </c>
      <c r="D4">
        <v>26500</v>
      </c>
      <c r="E4" s="1">
        <f>24*35.3</f>
        <v>847.19999999999993</v>
      </c>
      <c r="F4">
        <v>10600</v>
      </c>
      <c r="G4" s="1">
        <f>5*35.3</f>
        <v>176.5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9" sqref="G9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24421*35.3</f>
        <v>862061.29999999993</v>
      </c>
      <c r="B4">
        <v>100000</v>
      </c>
      <c r="C4" s="1">
        <f>30*35.3</f>
        <v>1059</v>
      </c>
      <c r="D4">
        <v>26500</v>
      </c>
      <c r="E4" s="1">
        <f>16*35.3</f>
        <v>564.79999999999995</v>
      </c>
      <c r="F4">
        <v>10600</v>
      </c>
      <c r="G4" s="1">
        <f>5*35.3</f>
        <v>176.5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24712*35.3</f>
        <v>872333.6</v>
      </c>
      <c r="B4">
        <v>100000</v>
      </c>
      <c r="C4" s="1">
        <f>4*35.3</f>
        <v>141.19999999999999</v>
      </c>
      <c r="D4">
        <v>26500</v>
      </c>
      <c r="E4" s="1">
        <f>4*35.3</f>
        <v>141.19999999999999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25789*35.3</f>
        <v>910351.7</v>
      </c>
      <c r="B4">
        <v>100000</v>
      </c>
      <c r="C4" s="1">
        <f>15*35.3</f>
        <v>529.5</v>
      </c>
      <c r="D4">
        <v>26500</v>
      </c>
      <c r="E4" s="1">
        <f>8*35.3</f>
        <v>282.39999999999998</v>
      </c>
      <c r="F4">
        <v>10600</v>
      </c>
      <c r="G4" s="1">
        <f>6*35.3</f>
        <v>211.79999999999998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31723*35.3</f>
        <v>1119821.8999999999</v>
      </c>
      <c r="B4">
        <v>100000</v>
      </c>
      <c r="C4" s="1">
        <f>23*35.3</f>
        <v>811.9</v>
      </c>
      <c r="D4">
        <v>26500</v>
      </c>
      <c r="E4" s="1">
        <f>14*35.3</f>
        <v>494.19999999999993</v>
      </c>
      <c r="F4">
        <v>10600</v>
      </c>
      <c r="G4" s="1">
        <f>6*35.3</f>
        <v>211.79999999999998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32521*35.3</f>
        <v>1147991.2999999998</v>
      </c>
      <c r="B4">
        <v>1000000</v>
      </c>
      <c r="C4" s="1">
        <f>90*35.3</f>
        <v>3176.9999999999995</v>
      </c>
      <c r="D4">
        <v>265000</v>
      </c>
      <c r="E4" s="1">
        <f>65*35.3</f>
        <v>2294.5</v>
      </c>
      <c r="F4">
        <v>106000</v>
      </c>
      <c r="G4" s="1">
        <f>44*35.3</f>
        <v>1553.1999999999998</v>
      </c>
      <c r="H4">
        <v>35300</v>
      </c>
      <c r="I4" s="1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31854*35.3</f>
        <v>1124446.2</v>
      </c>
      <c r="B4">
        <v>1000000</v>
      </c>
      <c r="C4" s="1">
        <f>2*35.3</f>
        <v>70.599999999999994</v>
      </c>
      <c r="D4">
        <v>265000</v>
      </c>
      <c r="E4" s="1">
        <f>2*35.3</f>
        <v>70.599999999999994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31741*35.3</f>
        <v>1120457.2999999998</v>
      </c>
      <c r="B4">
        <v>1000000</v>
      </c>
      <c r="C4" s="1">
        <f>62*35.3</f>
        <v>2188.6</v>
      </c>
      <c r="D4">
        <v>265000</v>
      </c>
      <c r="E4" s="1">
        <f>46*35.3</f>
        <v>1623.8</v>
      </c>
      <c r="F4">
        <v>106000</v>
      </c>
      <c r="G4" s="1">
        <f>29*35.3</f>
        <v>1023.6999999999999</v>
      </c>
      <c r="H4">
        <v>35300</v>
      </c>
      <c r="I4">
        <v>9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35895*35.3</f>
        <v>1267093.5</v>
      </c>
      <c r="B4">
        <v>1000000</v>
      </c>
      <c r="C4" s="1">
        <f>5*35.3</f>
        <v>176.5</v>
      </c>
      <c r="D4">
        <v>265000</v>
      </c>
      <c r="E4" s="1">
        <f>4*35.3</f>
        <v>141.19999999999999</v>
      </c>
      <c r="F4">
        <v>106000</v>
      </c>
      <c r="G4" s="1">
        <f>1*35.3</f>
        <v>35.299999999999997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32415*35.3</f>
        <v>1144249.5</v>
      </c>
      <c r="B4">
        <v>1000000</v>
      </c>
      <c r="C4" s="1">
        <f>45*35.3</f>
        <v>1588.4999999999998</v>
      </c>
      <c r="D4">
        <v>265000</v>
      </c>
      <c r="E4" s="1">
        <f>28*35.3</f>
        <v>988.39999999999986</v>
      </c>
      <c r="F4">
        <v>106000</v>
      </c>
      <c r="G4" s="1">
        <f>17*35.3</f>
        <v>600.09999999999991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38876*35.3</f>
        <v>1372322.7999999998</v>
      </c>
      <c r="B4">
        <v>1000000</v>
      </c>
      <c r="C4" s="1">
        <f>38*35.3</f>
        <v>1341.3999999999999</v>
      </c>
      <c r="D4">
        <v>265000</v>
      </c>
      <c r="E4" s="1">
        <f>17*35.3</f>
        <v>600.09999999999991</v>
      </c>
      <c r="F4">
        <v>106000</v>
      </c>
      <c r="G4" s="1">
        <f>6*35.3</f>
        <v>211.79999999999998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G4" sqref="G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29851*35.3</f>
        <v>1053740.2999999998</v>
      </c>
      <c r="B4">
        <v>1000000</v>
      </c>
      <c r="C4" s="1">
        <f>101*35.3</f>
        <v>3565.2999999999997</v>
      </c>
      <c r="D4">
        <v>265000</v>
      </c>
      <c r="E4" s="1">
        <f>30*35.3</f>
        <v>1059</v>
      </c>
      <c r="F4">
        <v>106000</v>
      </c>
      <c r="G4" s="1">
        <f>12*35.3</f>
        <v>423.59999999999997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2025-11-26T02:13:27Z</dcterms:modified>
</cp:coreProperties>
</file>