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E77AC846-A994-437A-A321-72ADFF687F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E4" i="5"/>
  <c r="C4" i="5"/>
  <c r="A4" i="5"/>
  <c r="E4" i="12"/>
  <c r="G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<sst xmlns="http://schemas.openxmlformats.org/spreadsheetml/2006/main" count="282" uniqueCount="40">
  <si>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</si>
  <si>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</si>
  <si>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</si>
  <si>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</si>
  <si>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</si>
  <si>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</si>
  <si>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</si>
  <si>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</si>
  <si>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</si>
  <si>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</si>
  <si>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</si>
  <si>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</si>
  <si>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</si>
  <si>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</si>
  <si>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</si>
  <si>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</si>
  <si>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</si>
  <si>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</si>
  <si>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</si>
  <si>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</si>
  <si>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</si>
  <si>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</si>
  <si>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</si>
  <si>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</si>
  <si>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</si>
  <si>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</si>
  <si>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2023-07-12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</si>
  <si>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2023-07-12电子束100级的洁净室(Particles/m 3)</t>
    <phoneticPr fontId="1" type="noConversion"/>
  </si>
  <si>
    <t>2023-07-12光刻显影100级的洁净室(Particles/m 3)</t>
    <phoneticPr fontId="1" type="noConversion"/>
  </si>
  <si>
    <t>2023-07-12光刻区100级的洁净室(Particles/m 3)</t>
    <phoneticPr fontId="1" type="noConversion"/>
  </si>
  <si>
    <t>2023-07-12基片清洗100级的洁净室(Particles/m 3)</t>
    <phoneticPr fontId="1" type="noConversion"/>
  </si>
  <si>
    <t>2023-07-12热工艺区100级的洁净室(Particles/m 3)</t>
    <phoneticPr fontId="1" type="noConversion"/>
  </si>
  <si>
    <t>2023-07-12原子层沉积100级的洁净室(Particles/m 3)</t>
    <phoneticPr fontId="1" type="noConversion"/>
  </si>
  <si>
    <t>2023-07-12物理沉积1000级的洁净室(Particles/m 3)</t>
    <phoneticPr fontId="1" type="noConversion"/>
  </si>
  <si>
    <t>2023-07-12表征1 1000级的洁净室(Particles/m 3)</t>
    <phoneticPr fontId="1" type="noConversion"/>
  </si>
  <si>
    <t>2023-07-12表征2 1000级的洁净室(Particles/m 3)</t>
    <phoneticPr fontId="1" type="noConversion"/>
  </si>
  <si>
    <t>2023-07-12干法刻蚀1000级的洁净室(Particles/m 3)</t>
    <phoneticPr fontId="1" type="noConversion"/>
  </si>
  <si>
    <t>2023-07-12划片减薄1000级的洁净室(Particles/m 3)</t>
    <phoneticPr fontId="1" type="noConversion"/>
  </si>
  <si>
    <t>2023-07-12湿法刻蚀1000级的洁净室(Particles/m 3)</t>
    <phoneticPr fontId="1" type="noConversion"/>
  </si>
  <si>
    <t>2023-07-12样品存放1000级的洁净室(Particles/m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</si>
</sst>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2023-07-12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212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177</c:v>
                </c:pt>
                <c:pt idx="5">
                  <c:v>3530</c:v>
                </c:pt>
                <c:pt idx="6" formatCode="0_ ">
                  <c:v>600</c:v>
                </c:pt>
                <c:pt idx="7">
                  <c:v>3530</c:v>
                </c:pt>
                <c:pt idx="8">
                  <c:v>282</c:v>
                </c:pt>
                <c:pt idx="9">
                  <c:v>3530</c:v>
                </c:pt>
                <c:pt idx="10">
                  <c:v>141</c:v>
                </c:pt>
                <c:pt idx="11">
                  <c:v>3530</c:v>
                </c:pt>
                <c:pt idx="12">
                  <c:v>71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2023-07-12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706</c:v>
                </c:pt>
                <c:pt idx="1">
                  <c:v>35300</c:v>
                </c:pt>
                <c:pt idx="2" formatCode="0_ ">
                  <c:v>177</c:v>
                </c:pt>
                <c:pt idx="3">
                  <c:v>35300</c:v>
                </c:pt>
                <c:pt idx="4" formatCode="0_ ">
                  <c:v>353</c:v>
                </c:pt>
                <c:pt idx="5">
                  <c:v>35300</c:v>
                </c:pt>
                <c:pt idx="6" formatCode="0_ ">
                  <c:v>212</c:v>
                </c:pt>
                <c:pt idx="7">
                  <c:v>35300</c:v>
                </c:pt>
                <c:pt idx="8">
                  <c:v>2859</c:v>
                </c:pt>
                <c:pt idx="9">
                  <c:v>35300</c:v>
                </c:pt>
                <c:pt idx="10">
                  <c:v>318</c:v>
                </c:pt>
                <c:pt idx="11">
                  <c:v>35300</c:v>
                </c:pt>
                <c:pt idx="12">
                  <c:v>353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12" sqref="R12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212</v>
      </c>
      <c r="B5">
        <v>3530</v>
      </c>
      <c r="C5" s="1">
        <v>35</v>
      </c>
      <c r="D5">
        <v>3530</v>
      </c>
      <c r="E5" s="1">
        <v>177</v>
      </c>
      <c r="F5">
        <v>3530</v>
      </c>
      <c r="G5" s="1">
        <v>600</v>
      </c>
      <c r="H5">
        <v>3530</v>
      </c>
      <c r="I5">
        <v>282</v>
      </c>
      <c r="J5">
        <v>3530</v>
      </c>
      <c r="K5">
        <v>141</v>
      </c>
      <c r="L5">
        <v>3530</v>
      </c>
      <c r="M5">
        <v>71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706</v>
      </c>
      <c r="B10">
        <v>35300</v>
      </c>
      <c r="C10" s="1">
        <v>177</v>
      </c>
      <c r="D10">
        <v>35300</v>
      </c>
      <c r="E10" s="1">
        <v>353</v>
      </c>
      <c r="F10">
        <v>35300</v>
      </c>
      <c r="G10" s="1">
        <v>212</v>
      </c>
      <c r="H10">
        <v>35300</v>
      </c>
      <c r="I10">
        <v>2859</v>
      </c>
      <c r="J10">
        <v>35300</v>
      </c>
      <c r="K10">
        <v>318</v>
      </c>
      <c r="L10">
        <v>35300</v>
      </c>
      <c r="M10">
        <v>353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24249*35.3</f>
        <v>855989.7</v>
      </c>
      <c r="B4">
        <v>100000</v>
      </c>
      <c r="C4" s="1">
        <f>56*35.3</f>
        <v>1976.7999999999997</v>
      </c>
      <c r="D4">
        <v>26500</v>
      </c>
      <c r="E4" s="1">
        <f>24*35.3</f>
        <v>847.19999999999993</v>
      </c>
      <c r="F4">
        <v>10600</v>
      </c>
      <c r="G4" s="1">
        <f>6*35.3</f>
        <v>211.79999999999998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31253*35.3</f>
        <v>1103230.8999999999</v>
      </c>
      <c r="B4">
        <v>100000</v>
      </c>
      <c r="C4" s="1">
        <f>34*35.3</f>
        <v>1200.1999999999998</v>
      </c>
      <c r="D4">
        <v>26500</v>
      </c>
      <c r="E4" s="1">
        <f>12*35.3</f>
        <v>423.59999999999997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21903*35.3</f>
        <v>773175.89999999991</v>
      </c>
      <c r="B4">
        <v>100000</v>
      </c>
      <c r="C4" s="1">
        <f>32*35.3</f>
        <v>1129.5999999999999</v>
      </c>
      <c r="D4">
        <v>26500</v>
      </c>
      <c r="E4" s="1">
        <f>8*35.3</f>
        <v>282.39999999999998</v>
      </c>
      <c r="F4">
        <v>10600</v>
      </c>
      <c r="G4" s="1">
        <f>5*35.3</f>
        <v>176.5</v>
      </c>
      <c r="H4">
        <v>3530</v>
      </c>
      <c r="I4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26928*35.3</f>
        <v>950558.39999999991</v>
      </c>
      <c r="B4">
        <v>100000</v>
      </c>
      <c r="C4" s="1">
        <f>70*35.3</f>
        <v>2471</v>
      </c>
      <c r="D4">
        <v>26500</v>
      </c>
      <c r="E4" s="1">
        <f>32*35.3</f>
        <v>1129.5999999999999</v>
      </c>
      <c r="F4">
        <v>10600</v>
      </c>
      <c r="G4" s="1">
        <f>17*35.3</f>
        <v>600.09999999999991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39363*35.3</f>
        <v>1389513.9</v>
      </c>
      <c r="B4">
        <v>100000</v>
      </c>
      <c r="C4" s="1">
        <f>27*35.3</f>
        <v>953.09999999999991</v>
      </c>
      <c r="D4">
        <v>26500</v>
      </c>
      <c r="E4" s="1">
        <f>14*35.3</f>
        <v>494.19999999999993</v>
      </c>
      <c r="F4">
        <v>10600</v>
      </c>
      <c r="G4" s="1">
        <f>8*35.3</f>
        <v>282.39999999999998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39860*35.3</f>
        <v>1407058</v>
      </c>
      <c r="B4">
        <v>100000</v>
      </c>
      <c r="C4" s="1">
        <f>11*35.3</f>
        <v>388.29999999999995</v>
      </c>
      <c r="D4">
        <v>26500</v>
      </c>
      <c r="E4" s="1">
        <f>4*35.3</f>
        <v>141.19999999999999</v>
      </c>
      <c r="F4">
        <v>10600</v>
      </c>
      <c r="G4" s="1">
        <f>4*35.3</f>
        <v>141.19999999999999</v>
      </c>
      <c r="H4">
        <v>3530</v>
      </c>
      <c r="I4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40415*35.3</f>
        <v>1426649.5</v>
      </c>
      <c r="B4">
        <v>100000</v>
      </c>
      <c r="C4" s="1">
        <f>6*35.3</f>
        <v>211.79999999999998</v>
      </c>
      <c r="D4">
        <v>26500</v>
      </c>
      <c r="E4" s="1">
        <f>4*35.3</f>
        <v>141.19999999999999</v>
      </c>
      <c r="F4">
        <v>10600</v>
      </c>
      <c r="G4" s="1">
        <f>2*35.3</f>
        <v>70.599999999999994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41357*35.3</f>
        <v>1459902.0999999999</v>
      </c>
      <c r="B4">
        <v>1000000</v>
      </c>
      <c r="C4" s="1">
        <f>66*35.3</f>
        <v>2329.7999999999997</v>
      </c>
      <c r="D4">
        <v>265000</v>
      </c>
      <c r="E4" s="1">
        <f>31*35.3</f>
        <v>1094.3</v>
      </c>
      <c r="F4">
        <v>106000</v>
      </c>
      <c r="G4" s="1">
        <f>20*35.3</f>
        <v>706</v>
      </c>
      <c r="H4">
        <v>35300</v>
      </c>
      <c r="I4" s="1">
        <v>9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41584*35.3</f>
        <v>1467915.2</v>
      </c>
      <c r="B4">
        <v>1000000</v>
      </c>
      <c r="C4" s="1">
        <f>17*35.3</f>
        <v>600.09999999999991</v>
      </c>
      <c r="D4">
        <v>265000</v>
      </c>
      <c r="E4" s="1">
        <f>11*35.3</f>
        <v>388.29999999999995</v>
      </c>
      <c r="F4">
        <v>106000</v>
      </c>
      <c r="G4" s="1">
        <f>5*35.3</f>
        <v>176.5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42978*35.3</f>
        <v>1517123.4</v>
      </c>
      <c r="B4">
        <v>1000000</v>
      </c>
      <c r="C4" s="1">
        <f>25*35.3</f>
        <v>882.49999999999989</v>
      </c>
      <c r="D4">
        <v>265000</v>
      </c>
      <c r="E4" s="1">
        <f>19*35.3</f>
        <v>670.69999999999993</v>
      </c>
      <c r="F4">
        <v>106000</v>
      </c>
      <c r="G4" s="1">
        <f>10*35.3</f>
        <v>353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43947*35.3</f>
        <v>1551329.0999999999</v>
      </c>
      <c r="B4">
        <v>1000000</v>
      </c>
      <c r="C4" s="1">
        <f>12*35.3</f>
        <v>423.59999999999997</v>
      </c>
      <c r="D4">
        <v>265000</v>
      </c>
      <c r="E4" s="1">
        <f>8*35.3</f>
        <v>282.39999999999998</v>
      </c>
      <c r="F4">
        <v>106000</v>
      </c>
      <c r="G4" s="1">
        <f>6*35.3</f>
        <v>211.79999999999998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44295*35.3</f>
        <v>1563613.4999999998</v>
      </c>
      <c r="B4">
        <v>1000000</v>
      </c>
      <c r="C4" s="1">
        <f>147*35.3</f>
        <v>5189.0999999999995</v>
      </c>
      <c r="D4">
        <v>265000</v>
      </c>
      <c r="E4" s="1">
        <f>103*35.3</f>
        <v>3635.8999999999996</v>
      </c>
      <c r="F4">
        <v>106000</v>
      </c>
      <c r="G4" s="1">
        <f>81*35.3</f>
        <v>2859.2999999999997</v>
      </c>
      <c r="H4">
        <v>35300</v>
      </c>
      <c r="I4">
        <v>30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K6" sqref="K6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44243*35.3</f>
        <v>1561777.9</v>
      </c>
      <c r="B4">
        <v>1000000</v>
      </c>
      <c r="C4" s="1">
        <f>19*35.3</f>
        <v>670.69999999999993</v>
      </c>
      <c r="D4">
        <v>265000</v>
      </c>
      <c r="E4" s="1">
        <f>11*35.3</f>
        <v>388.29999999999995</v>
      </c>
      <c r="F4">
        <v>106000</v>
      </c>
      <c r="G4" s="1">
        <f>9*35.3</f>
        <v>317.7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14" sqref="J14"/>
    </sheetView>
  </sheetViews>
  <sheetFormatPr defaultRowHeight="13.5" x14ac:dyDescent="0.15"/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31542*35.3</f>
        <v>1113432.5999999999</v>
      </c>
      <c r="B4">
        <v>1000000</v>
      </c>
      <c r="C4" s="1">
        <f>112*35.3</f>
        <v>3953.5999999999995</v>
      </c>
      <c r="D4">
        <v>265000</v>
      </c>
      <c r="E4" s="1">
        <f>58*35.3</f>
        <v>2047.3999999999999</v>
      </c>
      <c r="F4">
        <v>106000</v>
      </c>
      <c r="G4" s="1">
        <f>10*35.3</f>
        <v>353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2023-07-12T01:54:43Z</dcterms:modified>
</cp:coreProperties>
</file>