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93B1EA3C-423F-4376-A746-A24571B50886}" xr6:coauthVersionLast="47" xr6:coauthVersionMax="47" xr10:uidLastSave="{00000000-0000-0000-0000-000000000000}"/>
  <bookViews>
    <workbookView xWindow="2460" yWindow="7170" windowWidth="16920" windowHeight="8025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<sst xmlns="http://schemas.openxmlformats.org/spreadsheetml/2006/main" count="282" uniqueCount="40">
  <si>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</si>
  <si>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</si>
  <si>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</si>
  <si>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</si>
  <si>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</si>
  <si>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</si>
  <si>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</si>
  <si>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</si>
  <si>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</si>
  <si>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</si>
  <si>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</si>
  <si>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</si>
  <si>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</si>
  <si>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</si>
  <si>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</si>
  <si>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</si>
  <si>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</si>
  <si>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</si>
  <si>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</si>
  <si>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</si>
  <si>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</si>
  <si>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</si>
  <si>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</si>
  <si>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</si>
  <si>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</si>
  <si>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</si>
  <si>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2023-03-23掩模制版100级的洁净室(Particles/m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</si>
  <si>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2023-03-23电子束100级的洁净室(Particles/m 3)</t>
    <phoneticPr fontId="4" type="noConversion"/>
  </si>
  <si>
    <t>2023-03-23光刻显影100级的洁净室(Particles/m 3)</t>
    <phoneticPr fontId="4" type="noConversion"/>
  </si>
  <si>
    <t>2023-03-23光刻区100级的洁净室(Particles/m 3)</t>
    <phoneticPr fontId="4" type="noConversion"/>
  </si>
  <si>
    <t>2023-03-23基片清洗100级的洁净室(Particles/m 3)</t>
    <phoneticPr fontId="4" type="noConversion"/>
  </si>
  <si>
    <t>2023-03-23热工艺区100级的洁净室(Particles/m 3)</t>
    <phoneticPr fontId="4" type="noConversion"/>
  </si>
  <si>
    <t>2023-03-23原子层沉积100级的洁净室(Particles/m 3)</t>
    <phoneticPr fontId="4" type="noConversion"/>
  </si>
  <si>
    <t>2023-03-23物理沉积1000级的洁净室(Particles/m 3)</t>
    <phoneticPr fontId="4" type="noConversion"/>
  </si>
  <si>
    <t>2023-03-23表征1 1000级的洁净室(Particles/m 3)</t>
    <phoneticPr fontId="4" type="noConversion"/>
  </si>
  <si>
    <t>2023-03-23表征2 1000级的洁净室(Particles/m 3)</t>
    <phoneticPr fontId="4" type="noConversion"/>
  </si>
  <si>
    <t>2023-03-23干法刻蚀1000级的洁净室(Particles/m 3)</t>
    <phoneticPr fontId="4" type="noConversion"/>
  </si>
  <si>
    <t>2023-03-23划片减薄1000级的洁净室(Particles/m 3)</t>
    <phoneticPr fontId="4" type="noConversion"/>
  </si>
  <si>
    <t>2023-03-23湿法刻蚀1000级的洁净室(Particles/m 3)</t>
    <phoneticPr fontId="4" type="noConversion"/>
  </si>
  <si>
    <t>2023-03-23样品存放1000级的洁净室(Particles/m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</si>
</sst>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23-03-23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565</c:v>
                </c:pt>
                <c:pt idx="1">
                  <c:v>3530</c:v>
                </c:pt>
                <c:pt idx="2" formatCode="0_ ">
                  <c:v>282</c:v>
                </c:pt>
                <c:pt idx="3">
                  <c:v>3530</c:v>
                </c:pt>
                <c:pt idx="4" formatCode="0_ ">
                  <c:v>1977</c:v>
                </c:pt>
                <c:pt idx="5">
                  <c:v>3530</c:v>
                </c:pt>
                <c:pt idx="6" formatCode="0_ ">
                  <c:v>741</c:v>
                </c:pt>
                <c:pt idx="7">
                  <c:v>3530</c:v>
                </c:pt>
                <c:pt idx="8">
                  <c:v>1094</c:v>
                </c:pt>
                <c:pt idx="9">
                  <c:v>3530</c:v>
                </c:pt>
                <c:pt idx="10">
                  <c:v>741</c:v>
                </c:pt>
                <c:pt idx="11">
                  <c:v>3530</c:v>
                </c:pt>
                <c:pt idx="12">
                  <c:v>1059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23-03-23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2259</c:v>
                </c:pt>
                <c:pt idx="1">
                  <c:v>35300</c:v>
                </c:pt>
                <c:pt idx="2" formatCode="0_ ">
                  <c:v>247</c:v>
                </c:pt>
                <c:pt idx="3">
                  <c:v>35300</c:v>
                </c:pt>
                <c:pt idx="4" formatCode="0_ ">
                  <c:v>741</c:v>
                </c:pt>
                <c:pt idx="5">
                  <c:v>35300</c:v>
                </c:pt>
                <c:pt idx="6" formatCode="0_ ">
                  <c:v>177</c:v>
                </c:pt>
                <c:pt idx="7">
                  <c:v>35300</c:v>
                </c:pt>
                <c:pt idx="8">
                  <c:v>847</c:v>
                </c:pt>
                <c:pt idx="9">
                  <c:v>35300</c:v>
                </c:pt>
                <c:pt idx="10">
                  <c:v>459</c:v>
                </c:pt>
                <c:pt idx="11">
                  <c:v>35300</c:v>
                </c:pt>
                <c:pt idx="12">
                  <c:v>494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topLeftCell="A19" workbookViewId="0">
      <selection activeCell="A5" sqref="A5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565</v>
      </c>
      <c r="B5" s="1">
        <v>3530</v>
      </c>
      <c r="C5" s="2">
        <v>282</v>
      </c>
      <c r="D5" s="1">
        <v>3530</v>
      </c>
      <c r="E5" s="2">
        <v>1977</v>
      </c>
      <c r="F5" s="1">
        <v>3530</v>
      </c>
      <c r="G5" s="2">
        <v>741</v>
      </c>
      <c r="H5" s="1">
        <v>3530</v>
      </c>
      <c r="I5" s="1">
        <v>1094</v>
      </c>
      <c r="J5" s="1">
        <v>3530</v>
      </c>
      <c r="K5" s="1">
        <v>741</v>
      </c>
      <c r="L5" s="1">
        <v>3530</v>
      </c>
      <c r="M5" s="1">
        <v>1059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2259</v>
      </c>
      <c r="B10" s="1">
        <v>35300</v>
      </c>
      <c r="C10" s="2">
        <v>247</v>
      </c>
      <c r="D10" s="1">
        <v>35300</v>
      </c>
      <c r="E10" s="2">
        <v>741</v>
      </c>
      <c r="F10" s="1">
        <v>35300</v>
      </c>
      <c r="G10" s="2">
        <v>177</v>
      </c>
      <c r="H10" s="1">
        <v>35300</v>
      </c>
      <c r="I10" s="1">
        <v>847</v>
      </c>
      <c r="J10" s="1">
        <v>35300</v>
      </c>
      <c r="K10" s="1">
        <v>459</v>
      </c>
      <c r="L10" s="1">
        <v>35300</v>
      </c>
      <c r="M10" s="1">
        <v>494</v>
      </c>
      <c r="N10" s="1">
        <v>35300</v>
      </c>
    </row>
    <row r="11" spans="1:14" ht="12" customHeight="1" x14ac:dyDescent="0.2"/>
  </sheetData>
  <mergeCells count="21"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  <mergeCell ref="K7:L7"/>
    <mergeCell ref="M7:N7"/>
    <mergeCell ref="A7:B7"/>
    <mergeCell ref="C7:D7"/>
    <mergeCell ref="E7:F7"/>
    <mergeCell ref="G7:H7"/>
    <mergeCell ref="I7:J7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36884*35.3</f>
        <v>1302005.2</v>
      </c>
      <c r="B4" s="1">
        <v>100000</v>
      </c>
      <c r="C4" s="2">
        <f>188*35.3</f>
        <v>6636.4</v>
      </c>
      <c r="D4" s="1">
        <v>26500</v>
      </c>
      <c r="E4" s="2">
        <f>90*35.3</f>
        <v>3176.9999999999995</v>
      </c>
      <c r="F4" s="1">
        <v>10600</v>
      </c>
      <c r="G4" s="2">
        <f>16*35.3</f>
        <v>564.79999999999995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40271*35.3</f>
        <v>1421566.2999999998</v>
      </c>
      <c r="B4" s="1">
        <v>100000</v>
      </c>
      <c r="C4" s="2">
        <f>91*35.3</f>
        <v>3212.2999999999997</v>
      </c>
      <c r="D4" s="1">
        <v>26500</v>
      </c>
      <c r="E4" s="2">
        <f>40*35.3</f>
        <v>1412</v>
      </c>
      <c r="F4" s="1">
        <v>10600</v>
      </c>
      <c r="G4" s="2">
        <f>8*35.3</f>
        <v>282.39999999999998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27414*35.3</f>
        <v>967714.2</v>
      </c>
      <c r="B4" s="1">
        <v>100000</v>
      </c>
      <c r="C4" s="2">
        <f>122*35.3</f>
        <v>4306.5999999999995</v>
      </c>
      <c r="D4" s="1">
        <v>26500</v>
      </c>
      <c r="E4" s="2">
        <f>80*35.3</f>
        <v>2824</v>
      </c>
      <c r="F4" s="1">
        <v>10600</v>
      </c>
      <c r="G4" s="2">
        <f>56*35.3</f>
        <v>1976.7999999999997</v>
      </c>
      <c r="H4" s="1">
        <v>3530</v>
      </c>
      <c r="I4" s="1">
        <v>8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29421*35.3</f>
        <v>1038561.2999999999</v>
      </c>
      <c r="B4" s="1">
        <v>100000</v>
      </c>
      <c r="C4" s="2">
        <f>90*35.3</f>
        <v>3176.9999999999995</v>
      </c>
      <c r="D4" s="1">
        <v>26500</v>
      </c>
      <c r="E4" s="2">
        <f>41*35.3</f>
        <v>1447.3</v>
      </c>
      <c r="F4" s="1">
        <v>10600</v>
      </c>
      <c r="G4" s="2">
        <f>21*35.3</f>
        <v>741.3</v>
      </c>
      <c r="H4" s="1">
        <v>3530</v>
      </c>
      <c r="I4" s="1">
        <v>6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G4" sqref="G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34734*35.3</f>
        <v>1226110.2</v>
      </c>
      <c r="B4" s="1">
        <v>100000</v>
      </c>
      <c r="C4" s="2">
        <f>342*35.3</f>
        <v>12072.599999999999</v>
      </c>
      <c r="D4" s="1">
        <v>26500</v>
      </c>
      <c r="E4" s="2">
        <f>193*35.3</f>
        <v>6812.9</v>
      </c>
      <c r="F4" s="1">
        <v>10600</v>
      </c>
      <c r="G4" s="2">
        <f>31*35.3</f>
        <v>1094.3</v>
      </c>
      <c r="H4" s="1">
        <v>3530</v>
      </c>
      <c r="I4" s="1">
        <v>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34623*35.3</f>
        <v>1222191.8999999999</v>
      </c>
      <c r="B4" s="1">
        <v>100000</v>
      </c>
      <c r="C4" s="2">
        <f>54*35.3</f>
        <v>1906.1999999999998</v>
      </c>
      <c r="D4" s="1">
        <v>26500</v>
      </c>
      <c r="E4" s="2">
        <f>31*35.3</f>
        <v>1094.3</v>
      </c>
      <c r="F4" s="1">
        <v>10600</v>
      </c>
      <c r="G4" s="2">
        <f>21*35.3</f>
        <v>741.3</v>
      </c>
      <c r="H4" s="1">
        <v>3530</v>
      </c>
      <c r="I4" s="1">
        <v>9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37321*35.3</f>
        <v>1317431.2999999998</v>
      </c>
      <c r="B4" s="1">
        <v>100000</v>
      </c>
      <c r="C4" s="2">
        <f>199*35.3</f>
        <v>7024.7</v>
      </c>
      <c r="D4" s="1">
        <v>26500</v>
      </c>
      <c r="E4" s="2">
        <f>138*35.3</f>
        <v>4871.3999999999996</v>
      </c>
      <c r="F4" s="1">
        <v>10600</v>
      </c>
      <c r="G4" s="2">
        <f>30*35.3</f>
        <v>1059</v>
      </c>
      <c r="H4" s="1">
        <v>3530</v>
      </c>
      <c r="I4" s="2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39001*35.3</f>
        <v>1376735.2999999998</v>
      </c>
      <c r="B4" s="1">
        <v>1000000</v>
      </c>
      <c r="C4" s="2">
        <f>259*35.3</f>
        <v>9142.6999999999989</v>
      </c>
      <c r="D4" s="1">
        <v>265000</v>
      </c>
      <c r="E4" s="2">
        <f>153*35.3</f>
        <v>5400.9</v>
      </c>
      <c r="F4" s="1">
        <v>106000</v>
      </c>
      <c r="G4" s="2">
        <f>64*35.3</f>
        <v>2259.1999999999998</v>
      </c>
      <c r="H4" s="1">
        <v>35300</v>
      </c>
      <c r="I4" s="2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34689*35.3</f>
        <v>1224521.7</v>
      </c>
      <c r="B4" s="1">
        <v>1000000</v>
      </c>
      <c r="C4" s="2">
        <f>121*35.3</f>
        <v>4271.2999999999993</v>
      </c>
      <c r="D4" s="1">
        <v>265000</v>
      </c>
      <c r="E4" s="2">
        <f>16*35.3</f>
        <v>564.79999999999995</v>
      </c>
      <c r="F4" s="1">
        <v>106000</v>
      </c>
      <c r="G4" s="2">
        <f>7*35.3</f>
        <v>247.09999999999997</v>
      </c>
      <c r="H4" s="1">
        <v>35300</v>
      </c>
      <c r="I4" s="1">
        <v>1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34589*35.3</f>
        <v>1220991.7</v>
      </c>
      <c r="B4" s="1">
        <v>1000000</v>
      </c>
      <c r="C4" s="2">
        <f>145*35.3</f>
        <v>5118.5</v>
      </c>
      <c r="D4" s="1">
        <v>265000</v>
      </c>
      <c r="E4" s="2">
        <f>54*35.3</f>
        <v>1906.1999999999998</v>
      </c>
      <c r="F4" s="1">
        <v>106000</v>
      </c>
      <c r="G4" s="2">
        <f>21*35.3</f>
        <v>741.3</v>
      </c>
      <c r="H4" s="1">
        <v>35300</v>
      </c>
      <c r="I4" s="1">
        <v>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33256*35.3</f>
        <v>1173936.7999999998</v>
      </c>
      <c r="B4" s="1">
        <v>1000000</v>
      </c>
      <c r="C4" s="2">
        <f>27*35.3</f>
        <v>953.09999999999991</v>
      </c>
      <c r="D4" s="1">
        <v>265000</v>
      </c>
      <c r="E4" s="2">
        <f>19*35.3</f>
        <v>670.69999999999993</v>
      </c>
      <c r="F4" s="1">
        <v>106000</v>
      </c>
      <c r="G4" s="2">
        <f>5*35.3</f>
        <v>176.5</v>
      </c>
      <c r="H4" s="1">
        <v>35300</v>
      </c>
      <c r="I4" s="1">
        <v>1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48754*35.3</f>
        <v>1721016.2</v>
      </c>
      <c r="B4" s="1">
        <v>1000000</v>
      </c>
      <c r="C4" s="2">
        <f>121*35.3</f>
        <v>4271.2999999999993</v>
      </c>
      <c r="D4" s="1">
        <v>265000</v>
      </c>
      <c r="E4" s="2">
        <f>114*35.3</f>
        <v>4024.2</v>
      </c>
      <c r="F4" s="1">
        <v>106000</v>
      </c>
      <c r="G4" s="2">
        <f>24*35.3</f>
        <v>847.19999999999993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35674*35.3</f>
        <v>1259292.2</v>
      </c>
      <c r="B4" s="1">
        <v>1000000</v>
      </c>
      <c r="C4" s="2">
        <f>56*35.3</f>
        <v>1976.7999999999997</v>
      </c>
      <c r="D4" s="1">
        <v>265000</v>
      </c>
      <c r="E4" s="2">
        <f>25*35.3</f>
        <v>882.49999999999989</v>
      </c>
      <c r="F4" s="1">
        <v>106000</v>
      </c>
      <c r="G4" s="2">
        <f>13*35.3</f>
        <v>458.9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I8" sqref="I8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47452*35.3</f>
        <v>1675055.5999999999</v>
      </c>
      <c r="B4" s="1">
        <v>1000000</v>
      </c>
      <c r="C4" s="2">
        <f>125*35.3</f>
        <v>4412.5</v>
      </c>
      <c r="D4" s="1">
        <v>265000</v>
      </c>
      <c r="E4" s="2">
        <f>38*35.3</f>
        <v>1341.3999999999999</v>
      </c>
      <c r="F4" s="1">
        <v>106000</v>
      </c>
      <c r="G4" s="2">
        <f>14*35.3</f>
        <v>494.19999999999993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2023-03-23T09:17:38Z</dcterms:modified>
</cp:coreProperties>
</file>