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A4E7BA4B-17CD-4A9D-8DF2-DD8491687E2F}" xr6:coauthVersionLast="47" xr6:coauthVersionMax="47" xr10:uidLastSave="{00000000-0000-0000-0000-000000000000}"/>
  <bookViews>
    <workbookView xWindow="1245" yWindow="5505" windowWidth="16425" windowHeight="71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<sst xmlns="http://schemas.openxmlformats.org/spreadsheetml/2006/main" count="282" uniqueCount="40">
  <si>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</si>
  <si>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</si>
  <si>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</si>
  <si>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</si>
  <si>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</si>
  <si>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</si>
  <si>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</si>
  <si>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</si>
  <si>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</si>
  <si>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</si>
  <si>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</si>
  <si>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</si>
  <si>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</si>
  <si>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</si>
  <si>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</si>
  <si>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</si>
  <si>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</si>
  <si>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</si>
  <si>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</si>
  <si>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</si>
  <si>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</si>
  <si>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</si>
  <si>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</si>
  <si>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</si>
  <si>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</si>
  <si>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</si>
  <si>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2023-03-16掩模制版100级的洁净室(Particles/m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</si>
  <si>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2023-03-16电子束100级的洁净室(Particles/m 3)</t>
    <phoneticPr fontId="4" type="noConversion"/>
  </si>
  <si>
    <t>2023-03-16光刻显影100级的洁净室(Particles/m 3)</t>
    <phoneticPr fontId="4" type="noConversion"/>
  </si>
  <si>
    <t>2023-03-16光刻区100级的洁净室(Particles/m 3)</t>
    <phoneticPr fontId="4" type="noConversion"/>
  </si>
  <si>
    <t>2023-03-16基片清洗100级的洁净室(Particles/m 3)</t>
    <phoneticPr fontId="4" type="noConversion"/>
  </si>
  <si>
    <t>2023-03-16热工艺区100级的洁净室(Particles/m 3)</t>
    <phoneticPr fontId="4" type="noConversion"/>
  </si>
  <si>
    <t>2023-03-16原子层沉积100级的洁净室(Particles/m 3)</t>
    <phoneticPr fontId="4" type="noConversion"/>
  </si>
  <si>
    <t>2023-03-16物理沉积1000级的洁净室(Particles/m 3)</t>
    <phoneticPr fontId="4" type="noConversion"/>
  </si>
  <si>
    <t>2023-03-16表征1 1000级的洁净室(Particles/m 3)</t>
    <phoneticPr fontId="4" type="noConversion"/>
  </si>
  <si>
    <t>2023-03-16表征2 1000级的洁净室(Particles/m 3)</t>
    <phoneticPr fontId="4" type="noConversion"/>
  </si>
  <si>
    <t>2023-03-16干法刻蚀1000级的洁净室(Particles/m 3)</t>
    <phoneticPr fontId="4" type="noConversion"/>
  </si>
  <si>
    <t>2023-03-16划片减薄1000级的洁净室(Particles/m 3)</t>
    <phoneticPr fontId="4" type="noConversion"/>
  </si>
  <si>
    <t>2023-03-16湿法刻蚀1000级的洁净室(Particles/m 3)</t>
    <phoneticPr fontId="4" type="noConversion"/>
  </si>
  <si>
    <t>2023-03-16样品存放1000级的洁净室(Particles/m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</si>
</sst>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23-03-16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388</c:v>
                </c:pt>
                <c:pt idx="1">
                  <c:v>3530</c:v>
                </c:pt>
                <c:pt idx="2" formatCode="0_ ">
                  <c:v>388</c:v>
                </c:pt>
                <c:pt idx="3">
                  <c:v>3530</c:v>
                </c:pt>
                <c:pt idx="4" formatCode="0_ ">
                  <c:v>1024</c:v>
                </c:pt>
                <c:pt idx="5">
                  <c:v>3530</c:v>
                </c:pt>
                <c:pt idx="6" formatCode="0_ ">
                  <c:v>812</c:v>
                </c:pt>
                <c:pt idx="7">
                  <c:v>3530</c:v>
                </c:pt>
                <c:pt idx="8">
                  <c:v>1130</c:v>
                </c:pt>
                <c:pt idx="9">
                  <c:v>3530</c:v>
                </c:pt>
                <c:pt idx="10">
                  <c:v>565</c:v>
                </c:pt>
                <c:pt idx="11">
                  <c:v>3530</c:v>
                </c:pt>
                <c:pt idx="12">
                  <c:v>212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23-03-16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1483</c:v>
                </c:pt>
                <c:pt idx="1">
                  <c:v>35300</c:v>
                </c:pt>
                <c:pt idx="2" formatCode="0_ ">
                  <c:v>106</c:v>
                </c:pt>
                <c:pt idx="3">
                  <c:v>35300</c:v>
                </c:pt>
                <c:pt idx="4" formatCode="0_ ">
                  <c:v>1024</c:v>
                </c:pt>
                <c:pt idx="5">
                  <c:v>35300</c:v>
                </c:pt>
                <c:pt idx="6" formatCode="0_ ">
                  <c:v>212</c:v>
                </c:pt>
                <c:pt idx="7">
                  <c:v>35300</c:v>
                </c:pt>
                <c:pt idx="8">
                  <c:v>3177</c:v>
                </c:pt>
                <c:pt idx="9">
                  <c:v>35300</c:v>
                </c:pt>
                <c:pt idx="10">
                  <c:v>530</c:v>
                </c:pt>
                <c:pt idx="11">
                  <c:v>35300</c:v>
                </c:pt>
                <c:pt idx="12">
                  <c:v>424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O4" sqref="O4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388</v>
      </c>
      <c r="B5" s="1">
        <v>3530</v>
      </c>
      <c r="C5" s="2">
        <v>388</v>
      </c>
      <c r="D5" s="1">
        <v>3530</v>
      </c>
      <c r="E5" s="2">
        <v>1024</v>
      </c>
      <c r="F5" s="1">
        <v>3530</v>
      </c>
      <c r="G5" s="2">
        <v>812</v>
      </c>
      <c r="H5" s="1">
        <v>3530</v>
      </c>
      <c r="I5" s="1">
        <v>1130</v>
      </c>
      <c r="J5" s="1">
        <v>3530</v>
      </c>
      <c r="K5" s="1">
        <v>565</v>
      </c>
      <c r="L5" s="1">
        <v>3530</v>
      </c>
      <c r="M5" s="1">
        <v>212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1483</v>
      </c>
      <c r="B10" s="1">
        <v>35300</v>
      </c>
      <c r="C10" s="2">
        <v>106</v>
      </c>
      <c r="D10" s="1">
        <v>35300</v>
      </c>
      <c r="E10" s="2">
        <v>1024</v>
      </c>
      <c r="F10" s="1">
        <v>35300</v>
      </c>
      <c r="G10" s="2">
        <v>212</v>
      </c>
      <c r="H10" s="1">
        <v>35300</v>
      </c>
      <c r="I10" s="1">
        <v>3177</v>
      </c>
      <c r="J10" s="1">
        <v>35300</v>
      </c>
      <c r="K10" s="1">
        <v>530</v>
      </c>
      <c r="L10" s="1">
        <v>35300</v>
      </c>
      <c r="M10" s="1">
        <v>424</v>
      </c>
      <c r="N10" s="1">
        <v>35300</v>
      </c>
    </row>
    <row r="11" spans="1:14" ht="12" customHeight="1" x14ac:dyDescent="0.2"/>
  </sheetData>
  <mergeCells count="21">
    <mergeCell ref="K7:L7"/>
    <mergeCell ref="M7:N7"/>
    <mergeCell ref="A7:B7"/>
    <mergeCell ref="C7:D7"/>
    <mergeCell ref="E7:F7"/>
    <mergeCell ref="G7:H7"/>
    <mergeCell ref="I7:J7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37023*35.3</f>
        <v>1306911.8999999999</v>
      </c>
      <c r="B4" s="1">
        <v>100000</v>
      </c>
      <c r="C4" s="2">
        <f>118*35.3</f>
        <v>4165.3999999999996</v>
      </c>
      <c r="D4" s="1">
        <v>26500</v>
      </c>
      <c r="E4" s="2">
        <f>55*35.3</f>
        <v>1941.4999999999998</v>
      </c>
      <c r="F4" s="1">
        <v>10600</v>
      </c>
      <c r="G4" s="2">
        <f>11*35.3</f>
        <v>388.29999999999995</v>
      </c>
      <c r="H4" s="1">
        <v>3530</v>
      </c>
      <c r="I4" s="1">
        <v>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46560*35.3</f>
        <v>1643567.9999999998</v>
      </c>
      <c r="B4" s="1">
        <v>100000</v>
      </c>
      <c r="C4" s="2">
        <f>126*35.3</f>
        <v>4447.7999999999993</v>
      </c>
      <c r="D4" s="1">
        <v>26500</v>
      </c>
      <c r="E4" s="2">
        <f>58*35.3</f>
        <v>2047.3999999999999</v>
      </c>
      <c r="F4" s="1">
        <v>10600</v>
      </c>
      <c r="G4" s="2">
        <f>11*35.3</f>
        <v>388.29999999999995</v>
      </c>
      <c r="H4" s="1">
        <v>3530</v>
      </c>
      <c r="I4" s="1">
        <v>3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36909*35.3</f>
        <v>1302887.7</v>
      </c>
      <c r="B4" s="1">
        <v>100000</v>
      </c>
      <c r="C4" s="2">
        <f>82*35.3</f>
        <v>2894.6</v>
      </c>
      <c r="D4" s="1">
        <v>26500</v>
      </c>
      <c r="E4" s="2">
        <f>47*35.3</f>
        <v>1659.1</v>
      </c>
      <c r="F4" s="1">
        <v>10600</v>
      </c>
      <c r="G4" s="2">
        <f>29*35.3</f>
        <v>1023.6999999999999</v>
      </c>
      <c r="H4" s="1">
        <v>3530</v>
      </c>
      <c r="I4" s="1">
        <v>11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36608*35.3</f>
        <v>1292262.3999999999</v>
      </c>
      <c r="B4" s="1">
        <v>100000</v>
      </c>
      <c r="C4" s="2">
        <f>60*35.3</f>
        <v>2118</v>
      </c>
      <c r="D4" s="1">
        <v>26500</v>
      </c>
      <c r="E4" s="2">
        <f>42*35.3</f>
        <v>1482.6</v>
      </c>
      <c r="F4" s="1">
        <v>10600</v>
      </c>
      <c r="G4" s="2">
        <f>23*35.3</f>
        <v>811.9</v>
      </c>
      <c r="H4" s="1">
        <v>3530</v>
      </c>
      <c r="I4" s="1">
        <v>4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A4" sqref="A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36582*35.3</f>
        <v>1291344.5999999999</v>
      </c>
      <c r="B4" s="1">
        <v>100000</v>
      </c>
      <c r="C4" s="2">
        <f>32*35.3</f>
        <v>1129.5999999999999</v>
      </c>
      <c r="D4" s="1">
        <v>26500</v>
      </c>
      <c r="E4" s="2">
        <f>69*35.3</f>
        <v>2435.6999999999998</v>
      </c>
      <c r="F4" s="1">
        <v>10600</v>
      </c>
      <c r="G4" s="2">
        <f>32*35.3</f>
        <v>1129.5999999999999</v>
      </c>
      <c r="H4" s="1">
        <v>3530</v>
      </c>
      <c r="I4" s="1">
        <v>9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46427*35.3</f>
        <v>1638873.0999999999</v>
      </c>
      <c r="B4" s="1">
        <v>100000</v>
      </c>
      <c r="C4" s="2">
        <f>122*35.3</f>
        <v>4306.5999999999995</v>
      </c>
      <c r="D4" s="1">
        <v>26500</v>
      </c>
      <c r="E4" s="2">
        <f>64*35.3</f>
        <v>2259.1999999999998</v>
      </c>
      <c r="F4" s="1">
        <v>10600</v>
      </c>
      <c r="G4" s="2">
        <f>16*35.3</f>
        <v>564.79999999999995</v>
      </c>
      <c r="H4" s="1">
        <v>3530</v>
      </c>
      <c r="I4" s="1">
        <v>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46145*35.3</f>
        <v>1628918.4999999998</v>
      </c>
      <c r="B4" s="1">
        <v>100000</v>
      </c>
      <c r="C4" s="2">
        <f>116*35.3</f>
        <v>4094.7999999999997</v>
      </c>
      <c r="D4" s="1">
        <v>26500</v>
      </c>
      <c r="E4" s="2">
        <f>59*35.3</f>
        <v>2082.6999999999998</v>
      </c>
      <c r="F4" s="1">
        <v>10600</v>
      </c>
      <c r="G4" s="2">
        <f>6*35.3</f>
        <v>211.79999999999998</v>
      </c>
      <c r="H4" s="1">
        <v>3530</v>
      </c>
      <c r="I4" s="2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35975*35.3</f>
        <v>1269917.5</v>
      </c>
      <c r="B4" s="1">
        <v>1000000</v>
      </c>
      <c r="C4" s="2">
        <f>97*35.3</f>
        <v>3424.1</v>
      </c>
      <c r="D4" s="1">
        <v>265000</v>
      </c>
      <c r="E4" s="2">
        <f>66*35.3</f>
        <v>2329.7999999999997</v>
      </c>
      <c r="F4" s="1">
        <v>106000</v>
      </c>
      <c r="G4" s="2">
        <f>42*35.3</f>
        <v>1482.6</v>
      </c>
      <c r="H4" s="1">
        <v>35300</v>
      </c>
      <c r="I4" s="2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35691*35.3</f>
        <v>1259892.2999999998</v>
      </c>
      <c r="B4" s="1">
        <v>1000000</v>
      </c>
      <c r="C4" s="2">
        <f>110*35.3</f>
        <v>3882.9999999999995</v>
      </c>
      <c r="D4" s="1">
        <v>265000</v>
      </c>
      <c r="E4" s="2">
        <f>14*35.3</f>
        <v>494.19999999999993</v>
      </c>
      <c r="F4" s="1">
        <v>106000</v>
      </c>
      <c r="G4" s="2">
        <f>3*35.3</f>
        <v>105.89999999999999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35564*35.3</f>
        <v>1255409.2</v>
      </c>
      <c r="B4" s="1">
        <v>1000000</v>
      </c>
      <c r="C4" s="2">
        <f>189*35.3</f>
        <v>6671.7</v>
      </c>
      <c r="D4" s="1">
        <v>265000</v>
      </c>
      <c r="E4" s="2">
        <f>64*35.3</f>
        <v>2259.1999999999998</v>
      </c>
      <c r="F4" s="1">
        <v>106000</v>
      </c>
      <c r="G4" s="2">
        <f>29*35.3</f>
        <v>1023.6999999999999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34766*35.3</f>
        <v>1227239.7999999998</v>
      </c>
      <c r="B4" s="1">
        <v>1000000</v>
      </c>
      <c r="C4" s="2">
        <f>29*35.3</f>
        <v>1023.6999999999999</v>
      </c>
      <c r="D4" s="1">
        <v>265000</v>
      </c>
      <c r="E4" s="2">
        <f>18*35.3</f>
        <v>635.4</v>
      </c>
      <c r="F4" s="1">
        <v>106000</v>
      </c>
      <c r="G4" s="2">
        <f>6*35.3</f>
        <v>211.79999999999998</v>
      </c>
      <c r="H4" s="1">
        <v>35300</v>
      </c>
      <c r="I4" s="1">
        <v>0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K8" sqref="K8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47113*35.3</f>
        <v>1663088.9</v>
      </c>
      <c r="B4" s="1">
        <v>1000000</v>
      </c>
      <c r="C4" s="2">
        <f>163*35.3</f>
        <v>5753.9</v>
      </c>
      <c r="D4" s="1">
        <v>265000</v>
      </c>
      <c r="E4" s="2">
        <f>106*35.3</f>
        <v>3741.7999999999997</v>
      </c>
      <c r="F4" s="1">
        <v>106000</v>
      </c>
      <c r="G4" s="2">
        <f>90*35.3</f>
        <v>3176.9999999999995</v>
      </c>
      <c r="H4" s="1">
        <v>35300</v>
      </c>
      <c r="I4" s="1">
        <v>14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39493*35.3</f>
        <v>1394102.9</v>
      </c>
      <c r="B4" s="1">
        <v>1000000</v>
      </c>
      <c r="C4" s="2">
        <f>37*35.3</f>
        <v>1306.0999999999999</v>
      </c>
      <c r="D4" s="1">
        <v>265000</v>
      </c>
      <c r="E4" s="2">
        <f>21*35.3</f>
        <v>741.3</v>
      </c>
      <c r="F4" s="1">
        <v>106000</v>
      </c>
      <c r="G4" s="2">
        <f>15*35.3</f>
        <v>529.5</v>
      </c>
      <c r="H4" s="1">
        <v>35300</v>
      </c>
      <c r="I4" s="1">
        <v>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G4" sqref="G4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41478*35.3</f>
        <v>1464173.4</v>
      </c>
      <c r="B4" s="1">
        <v>1000000</v>
      </c>
      <c r="C4" s="2">
        <f>133*35.3</f>
        <v>4694.8999999999996</v>
      </c>
      <c r="D4" s="1">
        <v>265000</v>
      </c>
      <c r="E4" s="2">
        <f>32*35.3</f>
        <v>1129.5999999999999</v>
      </c>
      <c r="F4" s="1">
        <v>106000</v>
      </c>
      <c r="G4" s="2">
        <f>12*35.3</f>
        <v>423.59999999999997</v>
      </c>
      <c r="H4" s="1">
        <v>35300</v>
      </c>
      <c r="I4" s="1">
        <v>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2023-03-15T08:32:02Z</dcterms:modified>
</cp:coreProperties>
</file>