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8D60431D-0BFA-4761-86B1-3B94ABD32D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C4" i="16"/>
  <c r="G4" i="4"/>
  <c r="E4" i="4"/>
  <c r="C4" i="4"/>
  <c r="A4" i="4"/>
  <c r="G4" i="11"/>
  <c r="E4" i="11"/>
  <c r="C4" i="11"/>
  <c r="A4" i="11"/>
  <c r="G4" i="9"/>
  <c r="E4" i="9"/>
  <c r="C4" i="9"/>
  <c r="A4" i="9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E4" i="5"/>
  <c r="C4" i="5"/>
  <c r="A4" i="5"/>
  <c r="G4" i="12"/>
  <c r="E4" i="12"/>
  <c r="C4" i="12"/>
  <c r="A4" i="12"/>
  <c r="G4" i="16"/>
  <c r="E4" i="16"/>
  <c r="A4" i="16"/>
  <c r="G4" i="5"/>
  <c r="G4" i="10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<sst xmlns="http://schemas.openxmlformats.org/spreadsheetml/2006/main" count="282" uniqueCount="40">
  <si>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</si>
  <si>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</si>
  <si>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</si>
  <si>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</si>
  <si>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</si>
  <si>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</si>
  <si>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</si>
  <si>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</si>
  <si>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</si>
  <si>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</si>
  <si>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</si>
  <si>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</si>
  <si>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</si>
  <si>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</si>
  <si>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</si>
  <si>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</si>
  <si>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</si>
  <si>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</si>
  <si>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</si>
  <si>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</si>
  <si>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</si>
  <si>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</si>
  <si>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</si>
  <si>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</si>
  <si>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</si>
  <si>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</si>
  <si>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t>2026-06-17表征2 1000级的洁净室(Particles/m 3)</t>
    <phoneticPr fontId="1" type="noConversion"/>
  </si>
  <si>
    <r>
      <t>2026-06-24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</si>
  <si>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2026-06-24电子束100级的洁净室(Particles/m 3)</t>
    <phoneticPr fontId="1" type="noConversion"/>
  </si>
  <si>
    <t>2026-06-24光刻显影100级的洁净室(Particles/m 3)</t>
    <phoneticPr fontId="1" type="noConversion"/>
  </si>
  <si>
    <t>2026-06-24光刻区100级的洁净室(Particles/m 3)</t>
    <phoneticPr fontId="1" type="noConversion"/>
  </si>
  <si>
    <t>2026-06-24基片清洗100级的洁净室(Particles/m 3)</t>
    <phoneticPr fontId="1" type="noConversion"/>
  </si>
  <si>
    <t>2026-06-24热工艺区100级的洁净室(Particles/m 3)</t>
    <phoneticPr fontId="1" type="noConversion"/>
  </si>
  <si>
    <t>2026-06-24原子层沉积100级的洁净室(Particles/m 3)</t>
    <phoneticPr fontId="1" type="noConversion"/>
  </si>
  <si>
    <t>2026-06-24物理沉积1000级的洁净室(Particles/m 3)</t>
    <phoneticPr fontId="1" type="noConversion"/>
  </si>
  <si>
    <t>2026-06-24表征1 1000级的洁净室(Particles/m 3)</t>
    <phoneticPr fontId="1" type="noConversion"/>
  </si>
  <si>
    <t>2026-06-24干法刻蚀1000级的洁净室(Particles/m 3)</t>
    <phoneticPr fontId="1" type="noConversion"/>
  </si>
  <si>
    <t>2026-06-24划片减薄1000级的洁净室(Particles/m 3)</t>
    <phoneticPr fontId="1" type="noConversion"/>
  </si>
  <si>
    <t>2026-06-24湿法刻蚀1000级的洁净室(Particles/m 3)</t>
    <phoneticPr fontId="1" type="noConversion"/>
  </si>
  <si>
    <t>2026-06-24样品存放1000级的洁净室(Particles/m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</si>
</sst>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2026-06-24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2118</c:v>
                </c:pt>
                <c:pt idx="5">
                  <c:v>3530</c:v>
                </c:pt>
                <c:pt idx="6" formatCode="0_ ">
                  <c:v>706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706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2026-06-24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35</c:v>
                </c:pt>
                <c:pt idx="5">
                  <c:v>35300</c:v>
                </c:pt>
                <c:pt idx="6" formatCode="0_ ">
                  <c:v>1765</c:v>
                </c:pt>
                <c:pt idx="7">
                  <c:v>35300</c:v>
                </c:pt>
                <c:pt idx="8">
                  <c:v>1059</c:v>
                </c:pt>
                <c:pt idx="9">
                  <c:v>35300</c:v>
                </c:pt>
                <c:pt idx="10">
                  <c:v>4236</c:v>
                </c:pt>
                <c:pt idx="11">
                  <c:v>35300</c:v>
                </c:pt>
                <c:pt idx="12">
                  <c:v>212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21" sqref="Q21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2118</v>
      </c>
      <c r="F5">
        <v>3530</v>
      </c>
      <c r="G5" s="1">
        <v>706</v>
      </c>
      <c r="H5">
        <v>3530</v>
      </c>
      <c r="I5">
        <v>353</v>
      </c>
      <c r="J5">
        <v>3530</v>
      </c>
      <c r="K5">
        <v>706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353</v>
      </c>
      <c r="B10">
        <v>35300</v>
      </c>
      <c r="C10" s="1">
        <v>35</v>
      </c>
      <c r="D10">
        <v>35300</v>
      </c>
      <c r="E10" s="1">
        <v>35</v>
      </c>
      <c r="F10">
        <v>35300</v>
      </c>
      <c r="G10" s="1">
        <v>1765</v>
      </c>
      <c r="H10">
        <v>35300</v>
      </c>
      <c r="I10">
        <v>1059</v>
      </c>
      <c r="J10">
        <v>35300</v>
      </c>
      <c r="K10">
        <v>4236</v>
      </c>
      <c r="L10">
        <v>35300</v>
      </c>
      <c r="M10">
        <v>212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20" sqref="G20"/>
    </sheetView>
  </sheetViews>
  <sheetFormatPr defaultRowHeight="13.5" x14ac:dyDescent="0.15"/>
  <sheetData>
    <row r="1" spans="1:10" ht="15.75" x14ac:dyDescent="0.15">
      <c r="A1" s="2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600*35.3</f>
        <v>21180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E14" sqref="E1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1*35.3</f>
        <v>35.299999999999997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370*35.3</f>
        <v>13060.999999999998</v>
      </c>
      <c r="B4">
        <v>100000</v>
      </c>
      <c r="C4" s="1">
        <f>150*35.3</f>
        <v>5295</v>
      </c>
      <c r="D4">
        <v>26500</v>
      </c>
      <c r="E4" s="1">
        <f>100*35.3</f>
        <v>3529.9999999999995</v>
      </c>
      <c r="F4">
        <v>10600</v>
      </c>
      <c r="G4" s="1">
        <f>60*35.3</f>
        <v>2118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30*35.3</f>
        <v>1059</v>
      </c>
      <c r="D4">
        <v>26500</v>
      </c>
      <c r="E4" s="1">
        <f>30*35.3</f>
        <v>1059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H9" sqref="H9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9" sqref="I9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</v>
      </c>
      <c r="C4" s="1">
        <f>90*35.3</f>
        <v>3176.9999999999995</v>
      </c>
      <c r="D4">
        <v>26500</v>
      </c>
      <c r="E4" s="1">
        <f>90*35.3</f>
        <v>3176.9999999999995</v>
      </c>
      <c r="F4">
        <v>10600</v>
      </c>
      <c r="G4" s="1">
        <f>10*35.3</f>
        <v>353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1000000</v>
      </c>
      <c r="C4" s="1">
        <f>30*35.3</f>
        <v>1059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 s="1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H13" sqref="H13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13" sqref="I13"/>
    </sheetView>
  </sheetViews>
  <sheetFormatPr defaultRowHeight="13.5" x14ac:dyDescent="0.15"/>
  <sheetData>
    <row r="1" spans="1:10" x14ac:dyDescent="0.15">
      <c r="A1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1000000</v>
      </c>
      <c r="C4" s="1">
        <f>20*35.3</f>
        <v>706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700*35.3</f>
        <v>24709.999999999996</v>
      </c>
      <c r="B4">
        <v>1000000</v>
      </c>
      <c r="C4" s="1">
        <f>270*35.3</f>
        <v>9531</v>
      </c>
      <c r="D4">
        <v>265000</v>
      </c>
      <c r="E4" s="1">
        <f>90*35.3</f>
        <v>3176.9999999999995</v>
      </c>
      <c r="F4">
        <v>106000</v>
      </c>
      <c r="G4" s="1">
        <f>50*35.3</f>
        <v>1764.9999999999998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600*35.3</f>
        <v>21180</v>
      </c>
      <c r="B4">
        <v>1000000</v>
      </c>
      <c r="C4" s="1">
        <f>190*35.3</f>
        <v>6706.9999999999991</v>
      </c>
      <c r="D4">
        <v>265000</v>
      </c>
      <c r="E4" s="1">
        <f>130*35.3</f>
        <v>4589</v>
      </c>
      <c r="F4">
        <v>106000</v>
      </c>
      <c r="G4" s="1">
        <f>30*35.3</f>
        <v>1059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J16" sqref="J16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540*35.3</f>
        <v>19062</v>
      </c>
      <c r="B4">
        <v>1000000</v>
      </c>
      <c r="C4" s="1">
        <f>250*35.3</f>
        <v>8825</v>
      </c>
      <c r="D4">
        <v>265000</v>
      </c>
      <c r="E4" s="1">
        <f>170*35.3</f>
        <v>6000.9999999999991</v>
      </c>
      <c r="F4">
        <v>106000</v>
      </c>
      <c r="G4" s="1">
        <f>120*35.3</f>
        <v>4236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H9" sqref="H9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1000000</v>
      </c>
      <c r="C4" s="1">
        <f>50*35.3</f>
        <v>1764.9999999999998</v>
      </c>
      <c r="D4">
        <v>265000</v>
      </c>
      <c r="E4" s="1">
        <f>10*35.3</f>
        <v>353</v>
      </c>
      <c r="F4">
        <v>106000</v>
      </c>
      <c r="G4" s="1">
        <f>6*35.3</f>
        <v>211.79999999999998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2026-06-24T03:44:59Z</dcterms:modified>
</cp:coreProperties>
</file>