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85BEBC59-302D-4AF5-AABF-5DF2A4C037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E4" i="6"/>
  <c r="C4" i="6"/>
  <c r="A4" i="6"/>
  <c r="G4" i="1"/>
  <c r="E4" i="1"/>
  <c r="C4" i="1"/>
  <c r="A4" i="1"/>
  <c r="G4" i="5"/>
  <c r="E4" i="5"/>
  <c r="C4" i="5"/>
  <c r="A4" i="5"/>
  <c r="G4" i="7"/>
  <c r="G4" i="6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<sst xmlns="http://schemas.openxmlformats.org/spreadsheetml/2006/main" count="282" uniqueCount="40">
  <si>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</si>
  <si>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</si>
  <si>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</si>
  <si>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</si>
  <si>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</si>
  <si>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</si>
  <si>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</si>
  <si>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</si>
  <si>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</si>
  <si>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</si>
  <si>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</si>
  <si>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</si>
  <si>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</si>
  <si>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</si>
  <si>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</si>
  <si>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</si>
  <si>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</si>
  <si>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</si>
  <si>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</si>
  <si>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</si>
  <si>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</si>
  <si>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</si>
  <si>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</si>
  <si>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</si>
  <si>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</si>
  <si>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</si>
  <si>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2025-09-17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</si>
  <si>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2025-09-17电子束100级的洁净室(Particles/m 3)</t>
    <phoneticPr fontId="1" type="noConversion"/>
  </si>
  <si>
    <t>2025-09-17光刻显影100级的洁净室(Particles/m 3)</t>
    <phoneticPr fontId="1" type="noConversion"/>
  </si>
  <si>
    <t>2025-09-17光刻区100级的洁净室(Particles/m 3)</t>
    <phoneticPr fontId="1" type="noConversion"/>
  </si>
  <si>
    <t>2025-09-17基片清洗100级的洁净室(Particles/m 3)</t>
    <phoneticPr fontId="1" type="noConversion"/>
  </si>
  <si>
    <t>2025-09-17热工艺区100级的洁净室(Particles/m 3)</t>
    <phoneticPr fontId="1" type="noConversion"/>
  </si>
  <si>
    <t>2025-09-17原子层沉积100级的洁净室(Particles/m 3)</t>
    <phoneticPr fontId="1" type="noConversion"/>
  </si>
  <si>
    <t>2025-09-17物理沉积1000级的洁净室(Particles/m 3)</t>
    <phoneticPr fontId="1" type="noConversion"/>
  </si>
  <si>
    <t>2025-09-17表征1 1000级的洁净室(Particles/m 3)</t>
    <phoneticPr fontId="1" type="noConversion"/>
  </si>
  <si>
    <t>2025-09-17表征2 1000级的洁净室(Particles/m 3)</t>
    <phoneticPr fontId="1" type="noConversion"/>
  </si>
  <si>
    <t>2025-09-17干法刻蚀1000级的洁净室(Particles/m 3)</t>
    <phoneticPr fontId="1" type="noConversion"/>
  </si>
  <si>
    <t>2025-09-17划片减薄1000级的洁净室(Particles/m 3)</t>
    <phoneticPr fontId="1" type="noConversion"/>
  </si>
  <si>
    <t>2025-09-17湿法刻蚀1000级的洁净室(Particles/m 3)</t>
    <phoneticPr fontId="1" type="noConversion"/>
  </si>
  <si>
    <t>2025-09-17样品存放1000级的洁净室(Particles/m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</si>
</sst>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2025-09-17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247</c:v>
                </c:pt>
                <c:pt idx="1">
                  <c:v>3530</c:v>
                </c:pt>
                <c:pt idx="2" formatCode="0_ ">
                  <c:v>141</c:v>
                </c:pt>
                <c:pt idx="3">
                  <c:v>3530</c:v>
                </c:pt>
                <c:pt idx="4" formatCode="0_ ">
                  <c:v>777</c:v>
                </c:pt>
                <c:pt idx="5">
                  <c:v>3530</c:v>
                </c:pt>
                <c:pt idx="6" formatCode="0_ ">
                  <c:v>459</c:v>
                </c:pt>
                <c:pt idx="7">
                  <c:v>3530</c:v>
                </c:pt>
                <c:pt idx="8">
                  <c:v>71</c:v>
                </c:pt>
                <c:pt idx="9">
                  <c:v>3530</c:v>
                </c:pt>
                <c:pt idx="10">
                  <c:v>494</c:v>
                </c:pt>
                <c:pt idx="11">
                  <c:v>3530</c:v>
                </c:pt>
                <c:pt idx="12">
                  <c:v>106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2025-09-17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706</c:v>
                </c:pt>
                <c:pt idx="1">
                  <c:v>35300</c:v>
                </c:pt>
                <c:pt idx="2" formatCode="0_ ">
                  <c:v>1236</c:v>
                </c:pt>
                <c:pt idx="3">
                  <c:v>35300</c:v>
                </c:pt>
                <c:pt idx="4" formatCode="0_ ">
                  <c:v>2824</c:v>
                </c:pt>
                <c:pt idx="5">
                  <c:v>35300</c:v>
                </c:pt>
                <c:pt idx="6" formatCode="0_ ">
                  <c:v>459</c:v>
                </c:pt>
                <c:pt idx="7">
                  <c:v>35300</c:v>
                </c:pt>
                <c:pt idx="8">
                  <c:v>1024</c:v>
                </c:pt>
                <c:pt idx="9">
                  <c:v>35300</c:v>
                </c:pt>
                <c:pt idx="10">
                  <c:v>212</c:v>
                </c:pt>
                <c:pt idx="11">
                  <c:v>35300</c:v>
                </c:pt>
                <c:pt idx="12">
                  <c:v>424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P17" sqref="P17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247</v>
      </c>
      <c r="B5">
        <v>3530</v>
      </c>
      <c r="C5" s="1">
        <v>141</v>
      </c>
      <c r="D5">
        <v>3530</v>
      </c>
      <c r="E5" s="1">
        <v>777</v>
      </c>
      <c r="F5">
        <v>3530</v>
      </c>
      <c r="G5" s="1">
        <v>459</v>
      </c>
      <c r="H5">
        <v>3530</v>
      </c>
      <c r="I5">
        <v>71</v>
      </c>
      <c r="J5">
        <v>3530</v>
      </c>
      <c r="K5">
        <v>494</v>
      </c>
      <c r="L5">
        <v>3530</v>
      </c>
      <c r="M5">
        <v>106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706</v>
      </c>
      <c r="B10">
        <v>35300</v>
      </c>
      <c r="C10" s="1">
        <v>1236</v>
      </c>
      <c r="D10">
        <v>35300</v>
      </c>
      <c r="E10" s="1">
        <v>2824</v>
      </c>
      <c r="F10">
        <v>35300</v>
      </c>
      <c r="G10" s="1">
        <v>459</v>
      </c>
      <c r="H10">
        <v>35300</v>
      </c>
      <c r="I10">
        <v>1024</v>
      </c>
      <c r="J10">
        <v>35300</v>
      </c>
      <c r="K10">
        <v>212</v>
      </c>
      <c r="L10">
        <v>35300</v>
      </c>
      <c r="M10">
        <v>424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20834*35.3</f>
        <v>735440.2</v>
      </c>
      <c r="B4">
        <v>100000</v>
      </c>
      <c r="C4" s="1">
        <f>37*35.3</f>
        <v>1306.0999999999999</v>
      </c>
      <c r="D4">
        <v>26500</v>
      </c>
      <c r="E4" s="1">
        <f>18*35.3</f>
        <v>635.4</v>
      </c>
      <c r="F4">
        <v>10600</v>
      </c>
      <c r="G4" s="1">
        <f>7*35.3</f>
        <v>247.09999999999997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9" sqref="G9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22863*35.3</f>
        <v>807063.89999999991</v>
      </c>
      <c r="B4">
        <v>100000</v>
      </c>
      <c r="C4" s="1">
        <f>24*35.3</f>
        <v>847.19999999999993</v>
      </c>
      <c r="D4">
        <v>26500</v>
      </c>
      <c r="E4" s="1">
        <f>14*35.3</f>
        <v>494.19999999999993</v>
      </c>
      <c r="F4">
        <v>10600</v>
      </c>
      <c r="G4" s="1">
        <f>4*35.3</f>
        <v>141.19999999999999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24423*35.3</f>
        <v>862131.89999999991</v>
      </c>
      <c r="B4">
        <v>100000</v>
      </c>
      <c r="C4" s="1">
        <f>44*35.3</f>
        <v>1553.1999999999998</v>
      </c>
      <c r="D4">
        <v>26500</v>
      </c>
      <c r="E4" s="1">
        <f>33*35.3</f>
        <v>1164.8999999999999</v>
      </c>
      <c r="F4">
        <v>10600</v>
      </c>
      <c r="G4" s="1">
        <f>22*35.3</f>
        <v>776.59999999999991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27086*35.3</f>
        <v>956135.79999999993</v>
      </c>
      <c r="B4">
        <v>100000</v>
      </c>
      <c r="C4" s="1">
        <f>43*35.3</f>
        <v>1517.8999999999999</v>
      </c>
      <c r="D4">
        <v>26500</v>
      </c>
      <c r="E4" s="1">
        <f>25*35.3</f>
        <v>882.49999999999989</v>
      </c>
      <c r="F4">
        <v>10600</v>
      </c>
      <c r="G4" s="1">
        <f>13*35.3</f>
        <v>458.9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20704*35.3</f>
        <v>730851.2</v>
      </c>
      <c r="B4">
        <v>100000</v>
      </c>
      <c r="C4" s="1">
        <f>8*35.3</f>
        <v>282.39999999999998</v>
      </c>
      <c r="D4">
        <v>26500</v>
      </c>
      <c r="E4" s="1">
        <f>4*35.3</f>
        <v>141.19999999999999</v>
      </c>
      <c r="F4">
        <v>10600</v>
      </c>
      <c r="G4" s="1">
        <f>2*35.3</f>
        <v>70.599999999999994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23396*35.3</f>
        <v>825878.79999999993</v>
      </c>
      <c r="B4">
        <v>100000</v>
      </c>
      <c r="C4" s="1">
        <f>31*35.3</f>
        <v>1094.3</v>
      </c>
      <c r="D4">
        <v>26500</v>
      </c>
      <c r="E4" s="1">
        <f>21*35.3</f>
        <v>741.3</v>
      </c>
      <c r="F4">
        <v>10600</v>
      </c>
      <c r="G4" s="1">
        <f>14*35.3</f>
        <v>494.19999999999993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34528*35.3</f>
        <v>1218838.3999999999</v>
      </c>
      <c r="B4">
        <v>100000</v>
      </c>
      <c r="C4" s="1">
        <f>131*35.3</f>
        <v>4624.2999999999993</v>
      </c>
      <c r="D4">
        <v>26500</v>
      </c>
      <c r="E4" s="1">
        <f>6*35.3</f>
        <v>211.79999999999998</v>
      </c>
      <c r="F4">
        <v>10600</v>
      </c>
      <c r="G4" s="1">
        <f>3*35.3</f>
        <v>105.89999999999999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36088*35.3</f>
        <v>1273906.3999999999</v>
      </c>
      <c r="B4">
        <v>1000000</v>
      </c>
      <c r="C4" s="1">
        <f>92*35.3</f>
        <v>3247.6</v>
      </c>
      <c r="D4">
        <v>265000</v>
      </c>
      <c r="E4" s="1">
        <f>43*35.3</f>
        <v>1517.8999999999999</v>
      </c>
      <c r="F4">
        <v>106000</v>
      </c>
      <c r="G4" s="1">
        <f>20*35.3</f>
        <v>706</v>
      </c>
      <c r="H4">
        <v>35300</v>
      </c>
      <c r="I4" s="1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31645*35.3</f>
        <v>1117068.5</v>
      </c>
      <c r="B4">
        <v>1000000</v>
      </c>
      <c r="C4" s="1">
        <f>88*35.3</f>
        <v>3106.3999999999996</v>
      </c>
      <c r="D4">
        <v>265000</v>
      </c>
      <c r="E4" s="1">
        <f>68*35.3</f>
        <v>2400.3999999999996</v>
      </c>
      <c r="F4">
        <v>106000</v>
      </c>
      <c r="G4" s="1">
        <f>35*35.3</f>
        <v>1235.5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31801*35.3</f>
        <v>1122575.2999999998</v>
      </c>
      <c r="B4">
        <v>1000000</v>
      </c>
      <c r="C4" s="1">
        <f>232*35.3</f>
        <v>8189.5999999999995</v>
      </c>
      <c r="D4">
        <v>265000</v>
      </c>
      <c r="E4" s="1">
        <f>166*35.3</f>
        <v>5859.7999999999993</v>
      </c>
      <c r="F4">
        <v>106000</v>
      </c>
      <c r="G4" s="1">
        <f>80*35.3</f>
        <v>2824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31598*35.3</f>
        <v>1115409.3999999999</v>
      </c>
      <c r="B4">
        <v>1000000</v>
      </c>
      <c r="C4" s="1">
        <f>43*35.3</f>
        <v>1517.8999999999999</v>
      </c>
      <c r="D4">
        <v>265000</v>
      </c>
      <c r="E4" s="1">
        <f>33*35.3</f>
        <v>1164.8999999999999</v>
      </c>
      <c r="F4">
        <v>106000</v>
      </c>
      <c r="G4" s="1">
        <f>13*35.3</f>
        <v>458.9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33408*35.3</f>
        <v>1179302.3999999999</v>
      </c>
      <c r="B4">
        <v>1000000</v>
      </c>
      <c r="C4" s="1">
        <f>165*35.3</f>
        <v>5824.4999999999991</v>
      </c>
      <c r="D4">
        <v>265000</v>
      </c>
      <c r="E4" s="1">
        <f>108*35.3</f>
        <v>3812.3999999999996</v>
      </c>
      <c r="F4">
        <v>106000</v>
      </c>
      <c r="G4" s="1">
        <f>29*35.3</f>
        <v>1023.6999999999999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32847*35.3</f>
        <v>1159499.0999999999</v>
      </c>
      <c r="B4">
        <v>1000000</v>
      </c>
      <c r="C4" s="1">
        <f>31*35.3</f>
        <v>1094.3</v>
      </c>
      <c r="D4">
        <v>265000</v>
      </c>
      <c r="E4" s="1">
        <f>18*35.3</f>
        <v>635.4</v>
      </c>
      <c r="F4">
        <v>106000</v>
      </c>
      <c r="G4" s="1">
        <f>6*35.3</f>
        <v>211.79999999999998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J9" sqref="J9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25352*35.3</f>
        <v>894925.6</v>
      </c>
      <c r="B4">
        <v>1000000</v>
      </c>
      <c r="C4" s="1">
        <f>114*35.3</f>
        <v>4024.2</v>
      </c>
      <c r="D4">
        <v>265000</v>
      </c>
      <c r="E4" s="1">
        <f>31*35.3</f>
        <v>1094.3</v>
      </c>
      <c r="F4">
        <v>106000</v>
      </c>
      <c r="G4" s="1">
        <f>12*35.3</f>
        <v>423.59999999999997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2025-09-17T03:11:27Z</dcterms:modified>
</cp:coreProperties>
</file>