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844227F2-19F3-42DA-815E-596C3EE5FC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G4" i="13"/>
  <c r="G4" i="10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<sst xmlns="http://schemas.openxmlformats.org/spreadsheetml/2006/main" count="282" uniqueCount="40">
  <si>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</si>
  <si>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</si>
  <si>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</si>
  <si>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</si>
  <si>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</si>
  <si>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</si>
  <si>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</si>
  <si>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</si>
  <si>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</si>
  <si>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</si>
  <si>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</si>
  <si>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</si>
  <si>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</si>
  <si>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</si>
  <si>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</si>
  <si>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</si>
  <si>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</si>
  <si>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</si>
  <si>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</si>
  <si>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</si>
  <si>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</si>
  <si>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</si>
  <si>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</si>
  <si>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</si>
  <si>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</si>
  <si>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</si>
  <si>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2025-10-29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</si>
  <si>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2025-10-29电子束100级的洁净室(Particles/m 3)</t>
    <phoneticPr fontId="1" type="noConversion"/>
  </si>
  <si>
    <t>2025-10-29光刻显影100级的洁净室(Particles/m 3)</t>
    <phoneticPr fontId="1" type="noConversion"/>
  </si>
  <si>
    <t>2025-10-29光刻区100级的洁净室(Particles/m 3)</t>
    <phoneticPr fontId="1" type="noConversion"/>
  </si>
  <si>
    <t>2025-10-29基片清洗100级的洁净室(Particles/m 3)</t>
    <phoneticPr fontId="1" type="noConversion"/>
  </si>
  <si>
    <t>2025-10-29热工艺区100级的洁净室(Particles/m 3)</t>
    <phoneticPr fontId="1" type="noConversion"/>
  </si>
  <si>
    <t>2025-10-29原子层沉积100级的洁净室(Particles/m 3)</t>
    <phoneticPr fontId="1" type="noConversion"/>
  </si>
  <si>
    <t>2025-10-29物理沉积1000级的洁净室(Particles/m 3)</t>
    <phoneticPr fontId="1" type="noConversion"/>
  </si>
  <si>
    <t>2025-10-29表征1 1000级的洁净室(Particles/m 3)</t>
    <phoneticPr fontId="1" type="noConversion"/>
  </si>
  <si>
    <t>2025-10-29表征2 1000级的洁净室(Particles/m 3)</t>
    <phoneticPr fontId="1" type="noConversion"/>
  </si>
  <si>
    <t>2025-10-29干法刻蚀1000级的洁净室(Particles/m 3)</t>
    <phoneticPr fontId="1" type="noConversion"/>
  </si>
  <si>
    <t>2025-10-29划片减薄1000级的洁净室(Particles/m 3)</t>
    <phoneticPr fontId="1" type="noConversion"/>
  </si>
  <si>
    <t>2025-10-29湿法刻蚀1000级的洁净室(Particles/m 3)</t>
    <phoneticPr fontId="1" type="noConversion"/>
  </si>
  <si>
    <t>2025-10-29样品存放1000级的洁净室(Particles/m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</si>
</sst>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2025-10-29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35</c:v>
                </c:pt>
                <c:pt idx="1">
                  <c:v>3530</c:v>
                </c:pt>
                <c:pt idx="2" formatCode="0_ ">
                  <c:v>212</c:v>
                </c:pt>
                <c:pt idx="3">
                  <c:v>3530</c:v>
                </c:pt>
                <c:pt idx="4" formatCode="0_ ">
                  <c:v>353</c:v>
                </c:pt>
                <c:pt idx="5">
                  <c:v>3530</c:v>
                </c:pt>
                <c:pt idx="6" formatCode="0_ ">
                  <c:v>106</c:v>
                </c:pt>
                <c:pt idx="7">
                  <c:v>3530</c:v>
                </c:pt>
                <c:pt idx="8">
                  <c:v>71</c:v>
                </c:pt>
                <c:pt idx="9">
                  <c:v>3530</c:v>
                </c:pt>
                <c:pt idx="10">
                  <c:v>106</c:v>
                </c:pt>
                <c:pt idx="11">
                  <c:v>3530</c:v>
                </c:pt>
                <c:pt idx="12">
                  <c:v>141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2025-10-29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1377</c:v>
                </c:pt>
                <c:pt idx="1">
                  <c:v>35300</c:v>
                </c:pt>
                <c:pt idx="2" formatCode="0_ ">
                  <c:v>71</c:v>
                </c:pt>
                <c:pt idx="3">
                  <c:v>35300</c:v>
                </c:pt>
                <c:pt idx="4" formatCode="0_ ">
                  <c:v>635</c:v>
                </c:pt>
                <c:pt idx="5">
                  <c:v>35300</c:v>
                </c:pt>
                <c:pt idx="6" formatCode="0_ ">
                  <c:v>106</c:v>
                </c:pt>
                <c:pt idx="7">
                  <c:v>35300</c:v>
                </c:pt>
                <c:pt idx="8">
                  <c:v>4342</c:v>
                </c:pt>
                <c:pt idx="9">
                  <c:v>35300</c:v>
                </c:pt>
                <c:pt idx="10">
                  <c:v>212</c:v>
                </c:pt>
                <c:pt idx="11">
                  <c:v>35300</c:v>
                </c:pt>
                <c:pt idx="12">
                  <c:v>388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Q19" sqref="Q19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35</v>
      </c>
      <c r="B5">
        <v>3530</v>
      </c>
      <c r="C5" s="1">
        <v>212</v>
      </c>
      <c r="D5">
        <v>3530</v>
      </c>
      <c r="E5" s="1">
        <v>353</v>
      </c>
      <c r="F5">
        <v>3530</v>
      </c>
      <c r="G5" s="1">
        <v>106</v>
      </c>
      <c r="H5">
        <v>3530</v>
      </c>
      <c r="I5">
        <v>71</v>
      </c>
      <c r="J5">
        <v>3530</v>
      </c>
      <c r="K5">
        <v>106</v>
      </c>
      <c r="L5">
        <v>3530</v>
      </c>
      <c r="M5">
        <v>141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1377</v>
      </c>
      <c r="B10">
        <v>35300</v>
      </c>
      <c r="C10" s="1">
        <v>71</v>
      </c>
      <c r="D10">
        <v>35300</v>
      </c>
      <c r="E10" s="1">
        <v>635</v>
      </c>
      <c r="F10">
        <v>35300</v>
      </c>
      <c r="G10" s="1">
        <v>106</v>
      </c>
      <c r="H10">
        <v>35300</v>
      </c>
      <c r="I10">
        <v>4342</v>
      </c>
      <c r="J10">
        <v>35300</v>
      </c>
      <c r="K10">
        <v>212</v>
      </c>
      <c r="L10">
        <v>35300</v>
      </c>
      <c r="M10">
        <v>388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F9" sqref="F9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28657*35.3</f>
        <v>1011592.1</v>
      </c>
      <c r="B4">
        <v>100000</v>
      </c>
      <c r="C4" s="1">
        <f>41*35.3</f>
        <v>1447.3</v>
      </c>
      <c r="D4">
        <v>26500</v>
      </c>
      <c r="E4" s="1">
        <f>20*35.3</f>
        <v>706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21747*35.3</f>
        <v>767669.1</v>
      </c>
      <c r="B4">
        <v>100000</v>
      </c>
      <c r="C4" s="1">
        <f>25*35.3</f>
        <v>882.49999999999989</v>
      </c>
      <c r="D4">
        <v>26500</v>
      </c>
      <c r="E4" s="1">
        <f>15*35.3</f>
        <v>529.5</v>
      </c>
      <c r="F4">
        <v>10600</v>
      </c>
      <c r="G4" s="1">
        <f>6*35.3</f>
        <v>211.79999999999998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22788*35.3</f>
        <v>804416.39999999991</v>
      </c>
      <c r="B4">
        <v>100000</v>
      </c>
      <c r="C4" s="1">
        <f>16*35.3</f>
        <v>564.79999999999995</v>
      </c>
      <c r="D4">
        <v>26500</v>
      </c>
      <c r="E4" s="1">
        <f>10*35.3</f>
        <v>353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28571*35.3</f>
        <v>1008556.2999999999</v>
      </c>
      <c r="B4">
        <v>100000</v>
      </c>
      <c r="C4" s="1">
        <f>14*35.3</f>
        <v>494.19999999999993</v>
      </c>
      <c r="D4">
        <v>26500</v>
      </c>
      <c r="E4" s="1">
        <f>9*35.3</f>
        <v>317.7</v>
      </c>
      <c r="F4">
        <v>10600</v>
      </c>
      <c r="G4" s="1">
        <f>3*35.3</f>
        <v>105.89999999999999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27527*35.3</f>
        <v>971703.1</v>
      </c>
      <c r="B4">
        <v>100000</v>
      </c>
      <c r="C4" s="1">
        <f>5*35.3</f>
        <v>176.5</v>
      </c>
      <c r="D4">
        <v>26500</v>
      </c>
      <c r="E4" s="1">
        <f>3*35.3</f>
        <v>105.89999999999999</v>
      </c>
      <c r="F4">
        <v>10600</v>
      </c>
      <c r="G4" s="1">
        <f>2*35.3</f>
        <v>70.599999999999994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29986*35.3</f>
        <v>1058505.7999999998</v>
      </c>
      <c r="B4">
        <v>100000</v>
      </c>
      <c r="C4" s="1">
        <f>10*35.3</f>
        <v>353</v>
      </c>
      <c r="D4">
        <v>26500</v>
      </c>
      <c r="E4" s="1">
        <f>4*35.3</f>
        <v>141.19999999999999</v>
      </c>
      <c r="F4">
        <v>10600</v>
      </c>
      <c r="G4" s="1">
        <f>3*35.3</f>
        <v>105.89999999999999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32041*35.3</f>
        <v>1131047.2999999998</v>
      </c>
      <c r="B4">
        <v>100000</v>
      </c>
      <c r="C4" s="1">
        <f>12*35.3</f>
        <v>423.59999999999997</v>
      </c>
      <c r="D4">
        <v>26500</v>
      </c>
      <c r="E4" s="1">
        <f>6*35.3</f>
        <v>211.79999999999998</v>
      </c>
      <c r="F4">
        <v>10600</v>
      </c>
      <c r="G4" s="1">
        <f>4*35.3</f>
        <v>141.19999999999999</v>
      </c>
      <c r="H4">
        <v>3530</v>
      </c>
      <c r="I4" s="1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35054*35.3</f>
        <v>1237406.2</v>
      </c>
      <c r="B4">
        <v>1000000</v>
      </c>
      <c r="C4" s="1">
        <f>89*35.3</f>
        <v>3141.7</v>
      </c>
      <c r="D4">
        <v>265000</v>
      </c>
      <c r="E4" s="1">
        <f>58*35.3</f>
        <v>2047.3999999999999</v>
      </c>
      <c r="F4">
        <v>106000</v>
      </c>
      <c r="G4" s="1">
        <f>39*35.3</f>
        <v>1376.6999999999998</v>
      </c>
      <c r="H4">
        <v>35300</v>
      </c>
      <c r="I4" s="1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30614*35.3</f>
        <v>1080674.2</v>
      </c>
      <c r="B4">
        <v>1000000</v>
      </c>
      <c r="C4" s="1">
        <f>13*35.3</f>
        <v>458.9</v>
      </c>
      <c r="D4">
        <v>265000</v>
      </c>
      <c r="E4" s="1">
        <f>6*35.3</f>
        <v>211.79999999999998</v>
      </c>
      <c r="F4">
        <v>106000</v>
      </c>
      <c r="G4" s="1">
        <f>2*35.3</f>
        <v>70.599999999999994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32820*35.3</f>
        <v>1158546</v>
      </c>
      <c r="B4">
        <v>1000000</v>
      </c>
      <c r="C4" s="1">
        <f>54*35.3</f>
        <v>1906.1999999999998</v>
      </c>
      <c r="D4">
        <v>265000</v>
      </c>
      <c r="E4" s="1">
        <f>34*35.3</f>
        <v>1200.1999999999998</v>
      </c>
      <c r="F4">
        <v>106000</v>
      </c>
      <c r="G4" s="1">
        <f>18*35.3</f>
        <v>635.4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38738*35.3</f>
        <v>1367451.4</v>
      </c>
      <c r="B4">
        <v>1000000</v>
      </c>
      <c r="C4" s="1">
        <f>12*35.3</f>
        <v>423.59999999999997</v>
      </c>
      <c r="D4">
        <v>265000</v>
      </c>
      <c r="E4" s="1">
        <f>7*35.3</f>
        <v>247.09999999999997</v>
      </c>
      <c r="F4">
        <v>106000</v>
      </c>
      <c r="G4" s="1">
        <f>3*35.3</f>
        <v>105.89999999999999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36515*35.3</f>
        <v>1288979.5</v>
      </c>
      <c r="B4">
        <v>1000000</v>
      </c>
      <c r="C4" s="1">
        <f>319*35.3</f>
        <v>11260.699999999999</v>
      </c>
      <c r="D4">
        <v>265000</v>
      </c>
      <c r="E4" s="1">
        <f>195*35.3</f>
        <v>6883.4999999999991</v>
      </c>
      <c r="F4">
        <v>106000</v>
      </c>
      <c r="G4" s="1">
        <f>123*35.3</f>
        <v>4341.8999999999996</v>
      </c>
      <c r="H4">
        <v>35300</v>
      </c>
      <c r="I4">
        <v>26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33179*35.3</f>
        <v>1171218.7</v>
      </c>
      <c r="B4">
        <v>1000000</v>
      </c>
      <c r="C4" s="1">
        <f>43*35.3</f>
        <v>1517.8999999999999</v>
      </c>
      <c r="D4">
        <v>265000</v>
      </c>
      <c r="E4" s="1">
        <f>22*35.3</f>
        <v>776.59999999999991</v>
      </c>
      <c r="F4">
        <v>106000</v>
      </c>
      <c r="G4" s="1">
        <f>6*35.3</f>
        <v>211.79999999999998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G4" sqref="G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22581*35.3</f>
        <v>797109.29999999993</v>
      </c>
      <c r="B4">
        <v>1000000</v>
      </c>
      <c r="C4" s="1">
        <f>110*35.3</f>
        <v>3882.9999999999995</v>
      </c>
      <c r="D4">
        <v>265000</v>
      </c>
      <c r="E4" s="1">
        <f>28*35.3</f>
        <v>988.39999999999986</v>
      </c>
      <c r="F4">
        <v>106000</v>
      </c>
      <c r="G4" s="1">
        <f>11*35.3</f>
        <v>388.29999999999995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2025-10-29T08:10:51Z</dcterms:modified>
</cp:coreProperties>
</file>