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6D59B173-F730-4D55-9194-D9F7743B3F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G4" i="1"/>
  <c r="E4" i="1"/>
  <c r="C4" i="1"/>
  <c r="A4" i="1"/>
  <c r="G4" i="5"/>
  <c r="E4" i="5"/>
  <c r="C4" i="5"/>
  <c r="A4" i="5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<sst xmlns="http://schemas.openxmlformats.org/spreadsheetml/2006/main" count="282" uniqueCount="40">
  <si>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</si>
  <si>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</si>
  <si>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</si>
  <si>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</si>
  <si>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</si>
  <si>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</si>
  <si>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</si>
  <si>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</si>
  <si>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</si>
  <si>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</si>
  <si>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</si>
  <si>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</si>
  <si>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</si>
  <si>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</si>
  <si>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</si>
  <si>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</si>
  <si>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</si>
  <si>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</si>
  <si>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</si>
  <si>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</si>
  <si>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</si>
  <si>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</si>
  <si>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</si>
  <si>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</si>
  <si>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</si>
  <si>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</si>
  <si>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2025-09-24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</si>
  <si>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2025-09-24电子束100级的洁净室(Particles/m 3)</t>
    <phoneticPr fontId="1" type="noConversion"/>
  </si>
  <si>
    <t>2025-09-24光刻显影100级的洁净室(Particles/m 3)</t>
    <phoneticPr fontId="1" type="noConversion"/>
  </si>
  <si>
    <t>2025-09-24光刻区100级的洁净室(Particles/m 3)</t>
    <phoneticPr fontId="1" type="noConversion"/>
  </si>
  <si>
    <t>2025-09-24基片清洗100级的洁净室(Particles/m 3)</t>
    <phoneticPr fontId="1" type="noConversion"/>
  </si>
  <si>
    <t>2025-09-24热工艺区100级的洁净室(Particles/m 3)</t>
    <phoneticPr fontId="1" type="noConversion"/>
  </si>
  <si>
    <t>2025-09-24原子层沉积100级的洁净室(Particles/m 3)</t>
    <phoneticPr fontId="1" type="noConversion"/>
  </si>
  <si>
    <t>2025-09-24物理沉积1000级的洁净室(Particles/m 3)</t>
    <phoneticPr fontId="1" type="noConversion"/>
  </si>
  <si>
    <t>2025-09-24表征1 1000级的洁净室(Particles/m 3)</t>
    <phoneticPr fontId="1" type="noConversion"/>
  </si>
  <si>
    <t>2025-09-24表征2 1000级的洁净室(Particles/m 3)</t>
    <phoneticPr fontId="1" type="noConversion"/>
  </si>
  <si>
    <t>2025-09-24干法刻蚀1000级的洁净室(Particles/m 3)</t>
    <phoneticPr fontId="1" type="noConversion"/>
  </si>
  <si>
    <t>2025-09-24划片减薄1000级的洁净室(Particles/m 3)</t>
    <phoneticPr fontId="1" type="noConversion"/>
  </si>
  <si>
    <t>2025-09-24湿法刻蚀1000级的洁净室(Particles/m 3)</t>
    <phoneticPr fontId="1" type="noConversion"/>
  </si>
  <si>
    <t>2025-09-24样品存放1000级的洁净室(Particles/m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</si>
</sst>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2025-09-24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212</c:v>
                </c:pt>
                <c:pt idx="1">
                  <c:v>3530</c:v>
                </c:pt>
                <c:pt idx="2" formatCode="0_ ">
                  <c:v>35</c:v>
                </c:pt>
                <c:pt idx="3">
                  <c:v>3530</c:v>
                </c:pt>
                <c:pt idx="4" formatCode="0_ ">
                  <c:v>494</c:v>
                </c:pt>
                <c:pt idx="5">
                  <c:v>3530</c:v>
                </c:pt>
                <c:pt idx="6" formatCode="0_ ">
                  <c:v>71</c:v>
                </c:pt>
                <c:pt idx="7">
                  <c:v>3530</c:v>
                </c:pt>
                <c:pt idx="8">
                  <c:v>777</c:v>
                </c:pt>
                <c:pt idx="9">
                  <c:v>3530</c:v>
                </c:pt>
                <c:pt idx="10">
                  <c:v>35</c:v>
                </c:pt>
                <c:pt idx="11">
                  <c:v>3530</c:v>
                </c:pt>
                <c:pt idx="12">
                  <c:v>35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2025-09-24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1306</c:v>
                </c:pt>
                <c:pt idx="1">
                  <c:v>35300</c:v>
                </c:pt>
                <c:pt idx="2" formatCode="0_ ">
                  <c:v>71</c:v>
                </c:pt>
                <c:pt idx="3">
                  <c:v>35300</c:v>
                </c:pt>
                <c:pt idx="4" formatCode="0_ ">
                  <c:v>671</c:v>
                </c:pt>
                <c:pt idx="5">
                  <c:v>35300</c:v>
                </c:pt>
                <c:pt idx="6" formatCode="0_ ">
                  <c:v>71</c:v>
                </c:pt>
                <c:pt idx="7">
                  <c:v>35300</c:v>
                </c:pt>
                <c:pt idx="8">
                  <c:v>459</c:v>
                </c:pt>
                <c:pt idx="9">
                  <c:v>35300</c:v>
                </c:pt>
                <c:pt idx="10">
                  <c:v>318</c:v>
                </c:pt>
                <c:pt idx="11">
                  <c:v>35300</c:v>
                </c:pt>
                <c:pt idx="12">
                  <c:v>318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P13" sqref="P13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212</v>
      </c>
      <c r="B5">
        <v>3530</v>
      </c>
      <c r="C5" s="1">
        <v>35</v>
      </c>
      <c r="D5">
        <v>3530</v>
      </c>
      <c r="E5" s="1">
        <v>494</v>
      </c>
      <c r="F5">
        <v>3530</v>
      </c>
      <c r="G5" s="1">
        <v>71</v>
      </c>
      <c r="H5">
        <v>3530</v>
      </c>
      <c r="I5">
        <v>777</v>
      </c>
      <c r="J5">
        <v>3530</v>
      </c>
      <c r="K5">
        <v>35</v>
      </c>
      <c r="L5">
        <v>3530</v>
      </c>
      <c r="M5">
        <v>35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1306</v>
      </c>
      <c r="B10">
        <v>35300</v>
      </c>
      <c r="C10" s="1">
        <v>71</v>
      </c>
      <c r="D10">
        <v>35300</v>
      </c>
      <c r="E10" s="1">
        <v>671</v>
      </c>
      <c r="F10">
        <v>35300</v>
      </c>
      <c r="G10" s="1">
        <v>71</v>
      </c>
      <c r="H10">
        <v>35300</v>
      </c>
      <c r="I10">
        <v>459</v>
      </c>
      <c r="J10">
        <v>35300</v>
      </c>
      <c r="K10">
        <v>318</v>
      </c>
      <c r="L10">
        <v>35300</v>
      </c>
      <c r="M10">
        <v>318</v>
      </c>
      <c r="N10">
        <v>35300</v>
      </c>
    </row>
    <row r="11" spans="1:14" ht="12" customHeight="1" x14ac:dyDescent="0.15"/>
  </sheetData>
  <mergeCells count="21"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  <mergeCell ref="M2:N2"/>
    <mergeCell ref="M3:N3"/>
    <mergeCell ref="K2:L2"/>
    <mergeCell ref="K3:L3"/>
    <mergeCell ref="K7:L7"/>
    <mergeCell ref="M7:N7"/>
    <mergeCell ref="A7:B7"/>
    <mergeCell ref="C7:D7"/>
    <mergeCell ref="E7:F7"/>
    <mergeCell ref="G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I8" sqref="I8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21843*35.3</f>
        <v>771057.89999999991</v>
      </c>
      <c r="B4">
        <v>100000</v>
      </c>
      <c r="C4" s="1">
        <f>33*35.3</f>
        <v>1164.8999999999999</v>
      </c>
      <c r="D4">
        <v>26500</v>
      </c>
      <c r="E4" s="1">
        <f>17*35.3</f>
        <v>600.09999999999991</v>
      </c>
      <c r="F4">
        <v>10600</v>
      </c>
      <c r="G4" s="1">
        <f>6*35.3</f>
        <v>211.79999999999998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H7" sqref="H7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20086*35.3</f>
        <v>709035.79999999993</v>
      </c>
      <c r="B4">
        <v>100000</v>
      </c>
      <c r="C4" s="1">
        <f>8*35.3</f>
        <v>282.39999999999998</v>
      </c>
      <c r="D4">
        <v>26500</v>
      </c>
      <c r="E4" s="1">
        <f>4*35.3</f>
        <v>141.19999999999999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F9" sqref="F9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20775*35.3</f>
        <v>733357.49999999988</v>
      </c>
      <c r="B4">
        <v>100000</v>
      </c>
      <c r="C4" s="1">
        <f>37*35.3</f>
        <v>1306.0999999999999</v>
      </c>
      <c r="D4">
        <v>26500</v>
      </c>
      <c r="E4" s="1">
        <f>23*35.3</f>
        <v>811.9</v>
      </c>
      <c r="F4">
        <v>10600</v>
      </c>
      <c r="G4" s="1">
        <f>14*35.3</f>
        <v>494.19999999999993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20630*35.3</f>
        <v>728238.99999999988</v>
      </c>
      <c r="B4">
        <v>100000</v>
      </c>
      <c r="C4" s="1">
        <f>15*35.3</f>
        <v>529.5</v>
      </c>
      <c r="D4">
        <v>26500</v>
      </c>
      <c r="E4" s="1">
        <f>9*35.3</f>
        <v>317.7</v>
      </c>
      <c r="F4">
        <v>10600</v>
      </c>
      <c r="G4" s="1">
        <f>2*35.3</f>
        <v>70.599999999999994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21418*35.3</f>
        <v>756055.39999999991</v>
      </c>
      <c r="B4">
        <v>100000</v>
      </c>
      <c r="C4" s="1">
        <f>45*35.3</f>
        <v>1588.4999999999998</v>
      </c>
      <c r="D4">
        <v>26500</v>
      </c>
      <c r="E4" s="1">
        <f>32*35.3</f>
        <v>1129.5999999999999</v>
      </c>
      <c r="F4">
        <v>10600</v>
      </c>
      <c r="G4" s="1">
        <f>22*35.3</f>
        <v>776.59999999999991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A4" sqref="A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25978*35.3</f>
        <v>917023.39999999991</v>
      </c>
      <c r="B4">
        <v>100000</v>
      </c>
      <c r="C4" s="1">
        <f>3*35.3</f>
        <v>105.89999999999999</v>
      </c>
      <c r="D4">
        <v>26500</v>
      </c>
      <c r="E4" s="1">
        <f>2*35.3</f>
        <v>70.599999999999994</v>
      </c>
      <c r="F4">
        <v>10600</v>
      </c>
      <c r="G4" s="1">
        <f>1*35.3</f>
        <v>35.299999999999997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7" sqref="I7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37827*35.3</f>
        <v>1335293.0999999999</v>
      </c>
      <c r="B4">
        <v>100000</v>
      </c>
      <c r="C4" s="1">
        <f>3*35.3</f>
        <v>105.89999999999999</v>
      </c>
      <c r="D4">
        <v>26500</v>
      </c>
      <c r="E4" s="1">
        <f>2*35.3</f>
        <v>70.599999999999994</v>
      </c>
      <c r="F4">
        <v>10600</v>
      </c>
      <c r="G4" s="1">
        <f>1*35.3</f>
        <v>35.299999999999997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39037*35.3</f>
        <v>1378006.0999999999</v>
      </c>
      <c r="B4">
        <v>1000000</v>
      </c>
      <c r="C4" s="1">
        <f>78*35.3</f>
        <v>2753.3999999999996</v>
      </c>
      <c r="D4">
        <v>265000</v>
      </c>
      <c r="E4" s="1">
        <f>53*35.3</f>
        <v>1870.8999999999999</v>
      </c>
      <c r="F4">
        <v>106000</v>
      </c>
      <c r="G4" s="1">
        <f>37*35.3</f>
        <v>1306.0999999999999</v>
      </c>
      <c r="H4">
        <v>35300</v>
      </c>
      <c r="I4" s="1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39820*35.3</f>
        <v>1405646</v>
      </c>
      <c r="B4">
        <v>1000000</v>
      </c>
      <c r="C4" s="1">
        <f>12*35.3</f>
        <v>423.59999999999997</v>
      </c>
      <c r="D4">
        <v>265000</v>
      </c>
      <c r="E4" s="1">
        <f>4*35.3</f>
        <v>141.19999999999999</v>
      </c>
      <c r="F4">
        <v>106000</v>
      </c>
      <c r="G4" s="1">
        <f>2*35.3</f>
        <v>70.599999999999994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31340*35.3</f>
        <v>1106302</v>
      </c>
      <c r="B4">
        <v>1000000</v>
      </c>
      <c r="C4" s="1">
        <f>33*35.3</f>
        <v>1164.8999999999999</v>
      </c>
      <c r="D4">
        <v>265000</v>
      </c>
      <c r="E4" s="1">
        <f>24*35.3</f>
        <v>847.19999999999993</v>
      </c>
      <c r="F4">
        <v>106000</v>
      </c>
      <c r="G4" s="1">
        <f>19*35.3</f>
        <v>670.69999999999993</v>
      </c>
      <c r="H4">
        <v>35300</v>
      </c>
      <c r="I4">
        <v>5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32313*35.3</f>
        <v>1140648.8999999999</v>
      </c>
      <c r="B4">
        <v>1000000</v>
      </c>
      <c r="C4" s="1">
        <f>3*35.3</f>
        <v>105.89999999999999</v>
      </c>
      <c r="D4">
        <v>265000</v>
      </c>
      <c r="E4" s="1">
        <f>3*35.3</f>
        <v>105.89999999999999</v>
      </c>
      <c r="F4">
        <v>106000</v>
      </c>
      <c r="G4" s="1">
        <f>2*35.3</f>
        <v>70.599999999999994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32882*35.3</f>
        <v>1160734.5999999999</v>
      </c>
      <c r="B4">
        <v>1000000</v>
      </c>
      <c r="C4" s="1">
        <f>27*35.3</f>
        <v>953.09999999999991</v>
      </c>
      <c r="D4">
        <v>265000</v>
      </c>
      <c r="E4" s="1">
        <f>16*35.3</f>
        <v>564.79999999999995</v>
      </c>
      <c r="F4">
        <v>106000</v>
      </c>
      <c r="G4" s="1">
        <f>13*35.3</f>
        <v>458.9</v>
      </c>
      <c r="H4">
        <v>35300</v>
      </c>
      <c r="I4">
        <v>6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33567*35.3</f>
        <v>1184915.0999999999</v>
      </c>
      <c r="B4">
        <v>1000000</v>
      </c>
      <c r="C4" s="1">
        <f>46*35.3</f>
        <v>1623.8</v>
      </c>
      <c r="D4">
        <v>265000</v>
      </c>
      <c r="E4" s="1">
        <f>28*35.3</f>
        <v>988.39999999999986</v>
      </c>
      <c r="F4">
        <v>106000</v>
      </c>
      <c r="G4" s="1">
        <f>9*35.3</f>
        <v>317.7</v>
      </c>
      <c r="H4">
        <v>35300</v>
      </c>
      <c r="I4">
        <v>4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J8" sqref="J8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25412*35.3</f>
        <v>897043.6</v>
      </c>
      <c r="B4">
        <v>1000000</v>
      </c>
      <c r="C4" s="1">
        <f>124*35.3</f>
        <v>4377.2</v>
      </c>
      <c r="D4">
        <v>265000</v>
      </c>
      <c r="E4" s="1">
        <f>28*35.3</f>
        <v>988.39999999999986</v>
      </c>
      <c r="F4">
        <v>106000</v>
      </c>
      <c r="G4" s="1">
        <f>9*35.3</f>
        <v>317.7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2025-09-24T02:26:06Z</dcterms:modified>
</cp:coreProperties>
</file>