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64AB4E7-9E4B-4B52-B8C9-7B0A8C9AA8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表" sheetId="15" r:id="rId1"/>
    <sheet name="S1掩模制版" sheetId="5" r:id="rId2"/>
    <sheet name="N1电子束" sheetId="1" r:id="rId3"/>
    <sheet name="S2光刻显影" sheetId="6" r:id="rId4"/>
    <sheet name="N2光刻区" sheetId="2" r:id="rId5"/>
    <sheet name="S3基片清洗" sheetId="10" r:id="rId6"/>
    <sheet name="N3热工艺区" sheetId="9" r:id="rId7"/>
    <sheet name="S4原子层沉积" sheetId="11" r:id="rId8"/>
    <sheet name="N4物理沉积" sheetId="4" r:id="rId9"/>
    <sheet name="S5表征1" sheetId="16" r:id="rId10"/>
    <sheet name="S6表征2 " sheetId="12" r:id="rId11"/>
    <sheet name="N5干法刻蚀" sheetId="7" r:id="rId12"/>
    <sheet name="S7划片减薄" sheetId="8" r:id="rId13"/>
    <sheet name="N6湿法刻蚀" sheetId="13" r:id="rId14"/>
    <sheet name="S8样品存放" sheetId="14" r:id="rId15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4" l="1"/>
  <c r="E4" i="14"/>
  <c r="C4" i="14"/>
  <c r="A4" i="14"/>
  <c r="G4" i="13"/>
  <c r="E4" i="13"/>
  <c r="C4" i="13"/>
  <c r="A4" i="13"/>
  <c r="G4" i="8"/>
  <c r="E4" i="8"/>
  <c r="C4" i="8"/>
  <c r="A4" i="8"/>
  <c r="G4" i="7"/>
  <c r="E4" i="7"/>
  <c r="C4" i="7"/>
  <c r="A4" i="7"/>
  <c r="G4" i="12"/>
  <c r="E4" i="12"/>
  <c r="C4" i="12"/>
  <c r="A4" i="12"/>
  <c r="G4" i="16"/>
  <c r="E4" i="16"/>
  <c r="C4" i="16"/>
  <c r="A4" i="16"/>
  <c r="G4" i="4"/>
  <c r="E4" i="4"/>
  <c r="C4" i="4"/>
  <c r="A4" i="4"/>
  <c r="C4" i="11"/>
  <c r="A4" i="11"/>
  <c r="G4" i="9"/>
  <c r="E4" i="9"/>
  <c r="C4" i="9"/>
  <c r="A4" i="9"/>
  <c r="G4" i="10"/>
  <c r="E4" i="10"/>
  <c r="C4" i="10"/>
  <c r="A4" i="10"/>
  <c r="C4" i="2"/>
  <c r="G4" i="6"/>
  <c r="E4" i="6"/>
  <c r="C4" i="6"/>
  <c r="A4" i="6"/>
  <c r="E4" i="1"/>
  <c r="C4" i="1"/>
  <c r="A4" i="1"/>
  <c r="G4" i="5"/>
  <c r="E4" i="5"/>
  <c r="C4" i="5"/>
  <c r="A4" i="5"/>
  <c r="E4" i="11"/>
  <c r="G4" i="2"/>
  <c r="E4" i="2"/>
  <c r="A4" i="2"/>
  <c r="G4" i="11"/>
  <c r="G4" i="1"/>
</calcChain>
</file>

<file path=xl/sharedStrings.xml><?xml version="1.0" encoding="utf-8"?>
<sst xmlns="http://schemas.openxmlformats.org/spreadsheetml/2006/main" count="282" uniqueCount="40">
  <si>
    <t>实测值</t>
    <phoneticPr fontId="1" type="noConversion"/>
  </si>
  <si>
    <t>标准值</t>
    <phoneticPr fontId="1" type="noConversion"/>
  </si>
  <si>
    <t>≥0.1（um)</t>
    <phoneticPr fontId="1" type="noConversion"/>
  </si>
  <si>
    <t>≥0.2(um)</t>
    <phoneticPr fontId="1" type="noConversion"/>
  </si>
  <si>
    <t>≥0.3(um)</t>
    <phoneticPr fontId="1" type="noConversion"/>
  </si>
  <si>
    <t>≥0.5(um)</t>
    <phoneticPr fontId="1" type="noConversion"/>
  </si>
  <si>
    <t>≥5(um)</t>
    <phoneticPr fontId="1" type="noConversion"/>
  </si>
  <si>
    <t>S1掩模制版</t>
    <phoneticPr fontId="1" type="noConversion"/>
  </si>
  <si>
    <t>N1电子束</t>
    <phoneticPr fontId="1" type="noConversion"/>
  </si>
  <si>
    <t>S2光刻显影</t>
    <phoneticPr fontId="1" type="noConversion"/>
  </si>
  <si>
    <t>N2光刻区</t>
    <phoneticPr fontId="1" type="noConversion"/>
  </si>
  <si>
    <t>S3基片清洗</t>
    <phoneticPr fontId="1" type="noConversion"/>
  </si>
  <si>
    <t>N3热工艺区</t>
    <phoneticPr fontId="1" type="noConversion"/>
  </si>
  <si>
    <t>≥0.5(um)</t>
    <phoneticPr fontId="1" type="noConversion"/>
  </si>
  <si>
    <t>≥0.5(um)</t>
    <phoneticPr fontId="1" type="noConversion"/>
  </si>
  <si>
    <t>S4原子层沉积</t>
    <phoneticPr fontId="1" type="noConversion"/>
  </si>
  <si>
    <t>N4物理沉积</t>
    <phoneticPr fontId="1" type="noConversion"/>
  </si>
  <si>
    <t>N5干法刻蚀</t>
    <phoneticPr fontId="1" type="noConversion"/>
  </si>
  <si>
    <t>N6湿法刻蚀</t>
    <phoneticPr fontId="1" type="noConversion"/>
  </si>
  <si>
    <t>≥0.5（um)</t>
    <phoneticPr fontId="1" type="noConversion"/>
  </si>
  <si>
    <r>
      <t>100级的洁净室≥0.5um的颗粒(Particles/m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</si>
  <si>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r>
      <t>1000级的洁净室≥0.5um的颗粒(Particles/m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</si>
  <si>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S5表征1</t>
    <phoneticPr fontId="1" type="noConversion"/>
  </si>
  <si>
    <t>S6表征2</t>
    <phoneticPr fontId="1" type="noConversion"/>
  </si>
  <si>
    <t>S7划片减薄</t>
    <phoneticPr fontId="1" type="noConversion"/>
  </si>
  <si>
    <t>S8样品存放</t>
    <phoneticPr fontId="1" type="noConversion"/>
  </si>
  <si>
    <r>
      <t>2026-08-05</t>
    </r>
    <r>
      <rPr>
        <sz val="11"/>
        <color theme="1"/>
        <rFont val="宋体"/>
        <family val="2"/>
        <scheme val="minor"/>
      </rPr>
      <t>掩模制版100级的洁净室(Particles/m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</si>
  <si>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2026-08-05电子束100级的洁净室(Particles/m 3)</t>
    <phoneticPr fontId="1" type="noConversion"/>
  </si>
  <si>
    <t>2026-08-05光刻显影100级的洁净室(Particles/m 3)</t>
    <phoneticPr fontId="1" type="noConversion"/>
  </si>
  <si>
    <t>2026-08-05光刻区100级的洁净室(Particles/m 3)</t>
    <phoneticPr fontId="1" type="noConversion"/>
  </si>
  <si>
    <t>2026-08-05基片清洗100级的洁净室(Particles/m 3)</t>
    <phoneticPr fontId="1" type="noConversion"/>
  </si>
  <si>
    <t>2026-08-05热工艺区100级的洁净室(Particles/m 3)</t>
    <phoneticPr fontId="1" type="noConversion"/>
  </si>
  <si>
    <t>2026-08-05原子层沉积100级的洁净室(Particles/m 3)</t>
    <phoneticPr fontId="1" type="noConversion"/>
  </si>
  <si>
    <t>2026-08-05物理沉积1000级的洁净室(Particles/m 3)</t>
    <phoneticPr fontId="1" type="noConversion"/>
  </si>
  <si>
    <t>2026-08-05表征1 1000级的洁净室(Particles/m 3)</t>
    <phoneticPr fontId="1" type="noConversion"/>
  </si>
  <si>
    <t>2026-08-05表征2 1000级的洁净室(Particles/m 3)</t>
    <phoneticPr fontId="1" type="noConversion"/>
  </si>
  <si>
    <t>2026-08-05干法刻蚀1000级的洁净室(Particles/m 3)</t>
    <phoneticPr fontId="1" type="noConversion"/>
  </si>
  <si>
    <t>2026-08-05划片减薄1000级的洁净室(Particles/m 3)</t>
    <phoneticPr fontId="1" type="noConversion"/>
  </si>
  <si>
    <t>2026-08-05湿法刻蚀1000级的洁净室(Particles/m 3)</t>
    <phoneticPr fontId="1" type="noConversion"/>
  </si>
  <si>
    <t>2026-08-05样品存放1000级的洁净室(Particles/m 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</si>
</sst>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2026-08-05</a:t>
            </a:r>
            <a:r>
              <a:rPr lang="zh-CN" altLang="en-US"/>
              <a:t>微纳研究与制造中心</a:t>
            </a:r>
            <a:r>
              <a:rPr lang="en-US" altLang="zh-CN"/>
              <a:t>100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832157133347594"/>
          <c:y val="1.0388013010789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39-4D1B-BD84-8CE4725FFB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39-4D1B-BD84-8CE4725FFB6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39-4D1B-BD84-8CE4725FFB62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39-4D1B-BD84-8CE4725FFB62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39-4D1B-BD84-8CE4725FFB62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39-4D1B-BD84-8CE4725FFB62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39-4D1B-BD84-8CE4725FFB62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939-4D1B-BD84-8CE4725FF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总表!$A$2:$N$4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≥0.5（um)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S1掩模制版</c:v>
                  </c:pt>
                  <c:pt idx="2">
                    <c:v>N1电子束</c:v>
                  </c:pt>
                  <c:pt idx="4">
                    <c:v>S2光刻显影</c:v>
                  </c:pt>
                  <c:pt idx="6">
                    <c:v>N2光刻区</c:v>
                  </c:pt>
                  <c:pt idx="8">
                    <c:v>S3基片清洗</c:v>
                  </c:pt>
                  <c:pt idx="10">
                    <c:v>N3热工艺区</c:v>
                  </c:pt>
                  <c:pt idx="12">
                    <c:v>S4原子层沉积</c:v>
                  </c:pt>
                </c:lvl>
              </c:multiLvlStrCache>
            </c:multiLvlStrRef>
          </c:cat>
          <c:val>
            <c:numRef>
              <c:f>总表!$A$5:$N$5</c:f>
              <c:numCache>
                <c:formatCode>General</c:formatCode>
                <c:ptCount val="14"/>
                <c:pt idx="0" formatCode="0_ ">
                  <c:v>353</c:v>
                </c:pt>
                <c:pt idx="1">
                  <c:v>3530</c:v>
                </c:pt>
                <c:pt idx="2" formatCode="0_ ">
                  <c:v>35</c:v>
                </c:pt>
                <c:pt idx="3">
                  <c:v>3530</c:v>
                </c:pt>
                <c:pt idx="4" formatCode="0_ ">
                  <c:v>353</c:v>
                </c:pt>
                <c:pt idx="5">
                  <c:v>3530</c:v>
                </c:pt>
                <c:pt idx="6" formatCode="0_ ">
                  <c:v>35</c:v>
                </c:pt>
                <c:pt idx="7">
                  <c:v>3530</c:v>
                </c:pt>
                <c:pt idx="8">
                  <c:v>706</c:v>
                </c:pt>
                <c:pt idx="9">
                  <c:v>3530</c:v>
                </c:pt>
                <c:pt idx="10">
                  <c:v>353</c:v>
                </c:pt>
                <c:pt idx="11">
                  <c:v>3530</c:v>
                </c:pt>
                <c:pt idx="12">
                  <c:v>35</c:v>
                </c:pt>
                <c:pt idx="13">
                  <c:v>3530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939-4D1B-BD84-8CE4725FFB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263664"/>
        <c:axId val="295233408"/>
      </c:barChart>
      <c:catAx>
        <c:axId val="15826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233408"/>
        <c:crossesAt val="0"/>
        <c:auto val="1"/>
        <c:lblAlgn val="ctr"/>
        <c:lblOffset val="100"/>
        <c:noMultiLvlLbl val="0"/>
      </c:catAx>
      <c:valAx>
        <c:axId val="2952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8263664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2026-08-05</a:t>
            </a:r>
            <a:r>
              <a:rPr lang="zh-CN" altLang="en-US"/>
              <a:t>微纳研究与制造中心</a:t>
            </a:r>
            <a:r>
              <a:rPr lang="en-US" altLang="zh-CN"/>
              <a:t>1000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559496544876475"/>
          <c:y val="1.9417475728155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5A-46EB-9390-BED913DF929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5A-46EB-9390-BED913DF929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5A-46EB-9390-BED913DF929C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5A-46EB-9390-BED913DF929C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5A-46EB-9390-BED913DF929C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5A-46EB-9390-BED913DF929C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5A-46EB-9390-BED913DF929C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5A-46EB-9390-BED913DF92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总表!$A$7:$N$9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≥0.5(um)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N4物理沉积</c:v>
                  </c:pt>
                  <c:pt idx="2">
                    <c:v>S5表征1</c:v>
                  </c:pt>
                  <c:pt idx="4">
                    <c:v>S6表征2</c:v>
                  </c:pt>
                  <c:pt idx="6">
                    <c:v>N5干法刻蚀</c:v>
                  </c:pt>
                  <c:pt idx="8">
                    <c:v>S7划片减薄</c:v>
                  </c:pt>
                  <c:pt idx="10">
                    <c:v>N6湿法刻蚀</c:v>
                  </c:pt>
                  <c:pt idx="12">
                    <c:v>S8样品存放</c:v>
                  </c:pt>
                </c:lvl>
              </c:multiLvlStrCache>
            </c:multiLvlStrRef>
          </c:cat>
          <c:val>
            <c:numRef>
              <c:f>总表!$A$10:$N$10</c:f>
              <c:numCache>
                <c:formatCode>General</c:formatCode>
                <c:ptCount val="14"/>
                <c:pt idx="0" formatCode="0_ ">
                  <c:v>1059</c:v>
                </c:pt>
                <c:pt idx="1">
                  <c:v>35300</c:v>
                </c:pt>
                <c:pt idx="2" formatCode="0_ ">
                  <c:v>2824</c:v>
                </c:pt>
                <c:pt idx="3">
                  <c:v>35300</c:v>
                </c:pt>
                <c:pt idx="4" formatCode="0_ ">
                  <c:v>1765</c:v>
                </c:pt>
                <c:pt idx="5">
                  <c:v>35300</c:v>
                </c:pt>
                <c:pt idx="6" formatCode="0_ ">
                  <c:v>706</c:v>
                </c:pt>
                <c:pt idx="7">
                  <c:v>35300</c:v>
                </c:pt>
                <c:pt idx="8">
                  <c:v>1412</c:v>
                </c:pt>
                <c:pt idx="9">
                  <c:v>35300</c:v>
                </c:pt>
                <c:pt idx="10">
                  <c:v>35</c:v>
                </c:pt>
                <c:pt idx="11">
                  <c:v>35300</c:v>
                </c:pt>
                <c:pt idx="12">
                  <c:v>35</c:v>
                </c:pt>
                <c:pt idx="13">
                  <c:v>35300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5A-46EB-9390-BED913DF92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95449232"/>
        <c:axId val="295449792"/>
      </c:barChart>
      <c:catAx>
        <c:axId val="29544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792"/>
        <c:crossesAt val="0"/>
        <c:auto val="1"/>
        <c:lblAlgn val="ctr"/>
        <c:lblOffset val="100"/>
        <c:noMultiLvlLbl val="0"/>
      </c:catAx>
      <c:valAx>
        <c:axId val="295449792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232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10</xdr:row>
      <xdr:rowOff>133350</xdr:rowOff>
    </xdr:from>
    <xdr:to>
      <xdr:col>13</xdr:col>
      <xdr:colOff>666750</xdr:colOff>
      <xdr:row>35</xdr:row>
      <xdr:rowOff>85725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276224</xdr:colOff>
      <xdr:row>36</xdr:row>
      <xdr:rowOff>28575</xdr:rowOff>
    </xdr:from>
    <xdr:to>
      <xdr:col>13</xdr:col>
      <xdr:colOff>685799</xdr:colOff>
      <xdr:row>58</xdr:row>
      <xdr:rowOff>76201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S16" sqref="S16"/>
    </sheetView>
  </sheetViews>
  <sheetFormatPr defaultRowHeight="13.5" x14ac:dyDescent="0.15"/>
  <sheetData>
    <row r="1" spans="1:14" ht="15.75" x14ac:dyDescent="0.15">
      <c r="A1" t="s">
        <v>20</v>
      </c>
    </row>
    <row r="2" spans="1:14" x14ac:dyDescent="0.15">
      <c r="A2" s="4" t="s">
        <v>7</v>
      </c>
      <c r="B2" s="4"/>
      <c r="C2" s="4" t="s">
        <v>8</v>
      </c>
      <c r="D2" s="4"/>
      <c r="E2" s="4" t="s">
        <v>9</v>
      </c>
      <c r="F2" s="4"/>
      <c r="G2" s="4" t="s">
        <v>10</v>
      </c>
      <c r="H2" s="4"/>
      <c r="I2" s="4" t="s">
        <v>11</v>
      </c>
      <c r="J2" s="4"/>
      <c r="K2" s="4" t="s">
        <v>12</v>
      </c>
      <c r="L2" s="4"/>
      <c r="M2" s="4" t="s">
        <v>15</v>
      </c>
      <c r="N2" s="4"/>
    </row>
    <row r="3" spans="1:14" x14ac:dyDescent="0.15">
      <c r="A3" s="4" t="s">
        <v>19</v>
      </c>
      <c r="B3" s="4"/>
      <c r="C3" s="4" t="s">
        <v>13</v>
      </c>
      <c r="D3" s="4"/>
      <c r="E3" s="4" t="s">
        <v>5</v>
      </c>
      <c r="F3" s="4"/>
      <c r="G3" s="4" t="s">
        <v>5</v>
      </c>
      <c r="H3" s="4"/>
      <c r="I3" s="4" t="s">
        <v>14</v>
      </c>
      <c r="J3" s="4"/>
      <c r="K3" s="4" t="s">
        <v>13</v>
      </c>
      <c r="L3" s="4"/>
      <c r="M3" s="4" t="s">
        <v>5</v>
      </c>
      <c r="N3" s="4"/>
    </row>
    <row r="4" spans="1:14" x14ac:dyDescent="0.15">
      <c r="A4" t="s">
        <v>0</v>
      </c>
      <c r="B4" t="s">
        <v>1</v>
      </c>
      <c r="C4" t="s">
        <v>0</v>
      </c>
      <c r="D4" t="s">
        <v>1</v>
      </c>
      <c r="E4" t="s">
        <v>0</v>
      </c>
      <c r="F4" t="s">
        <v>1</v>
      </c>
      <c r="G4" t="s">
        <v>0</v>
      </c>
      <c r="H4" t="s">
        <v>1</v>
      </c>
      <c r="I4" t="s">
        <v>0</v>
      </c>
      <c r="J4" t="s">
        <v>1</v>
      </c>
      <c r="K4" t="s">
        <v>0</v>
      </c>
      <c r="L4" t="s">
        <v>1</v>
      </c>
      <c r="M4" t="s">
        <v>0</v>
      </c>
      <c r="N4" t="s">
        <v>1</v>
      </c>
    </row>
    <row r="5" spans="1:14" x14ac:dyDescent="0.15">
      <c r="A5" s="1">
        <v>353</v>
      </c>
      <c r="B5">
        <v>3530</v>
      </c>
      <c r="C5" s="1">
        <v>35</v>
      </c>
      <c r="D5">
        <v>3530</v>
      </c>
      <c r="E5" s="1">
        <v>353</v>
      </c>
      <c r="F5">
        <v>3530</v>
      </c>
      <c r="G5" s="1">
        <v>35</v>
      </c>
      <c r="H5">
        <v>3530</v>
      </c>
      <c r="I5">
        <v>706</v>
      </c>
      <c r="J5">
        <v>3530</v>
      </c>
      <c r="K5">
        <v>353</v>
      </c>
      <c r="L5">
        <v>3530</v>
      </c>
      <c r="M5">
        <v>35</v>
      </c>
      <c r="N5">
        <v>3530</v>
      </c>
    </row>
    <row r="6" spans="1:14" ht="15.75" x14ac:dyDescent="0.15">
      <c r="A6" t="s">
        <v>21</v>
      </c>
    </row>
    <row r="7" spans="1:14" x14ac:dyDescent="0.15">
      <c r="A7" s="4" t="s">
        <v>16</v>
      </c>
      <c r="B7" s="4"/>
      <c r="C7" s="4" t="s">
        <v>22</v>
      </c>
      <c r="D7" s="4"/>
      <c r="E7" s="4" t="s">
        <v>23</v>
      </c>
      <c r="F7" s="4"/>
      <c r="G7" s="4" t="s">
        <v>17</v>
      </c>
      <c r="H7" s="4"/>
      <c r="I7" s="4" t="s">
        <v>24</v>
      </c>
      <c r="J7" s="4"/>
      <c r="K7" s="4" t="s">
        <v>18</v>
      </c>
      <c r="L7" s="4"/>
      <c r="M7" s="4" t="s">
        <v>25</v>
      </c>
      <c r="N7" s="4"/>
    </row>
    <row r="8" spans="1:14" x14ac:dyDescent="0.15">
      <c r="A8" s="3" t="s">
        <v>5</v>
      </c>
      <c r="B8" s="3"/>
      <c r="C8" s="3" t="s">
        <v>5</v>
      </c>
      <c r="D8" s="3"/>
      <c r="E8" s="3" t="s">
        <v>5</v>
      </c>
      <c r="F8" s="3"/>
      <c r="G8" s="3" t="s">
        <v>5</v>
      </c>
      <c r="H8" s="3"/>
      <c r="I8" s="3" t="s">
        <v>5</v>
      </c>
      <c r="J8" s="3"/>
      <c r="K8" s="3" t="s">
        <v>5</v>
      </c>
      <c r="L8" s="3"/>
      <c r="M8" s="3" t="s">
        <v>5</v>
      </c>
      <c r="N8" s="3"/>
    </row>
    <row r="9" spans="1:14" x14ac:dyDescent="0.15">
      <c r="A9" t="s">
        <v>0</v>
      </c>
      <c r="B9" t="s">
        <v>1</v>
      </c>
      <c r="C9" t="s">
        <v>0</v>
      </c>
      <c r="D9" t="s">
        <v>1</v>
      </c>
      <c r="E9" t="s">
        <v>0</v>
      </c>
      <c r="F9" t="s">
        <v>1</v>
      </c>
      <c r="G9" t="s">
        <v>0</v>
      </c>
      <c r="H9" t="s">
        <v>1</v>
      </c>
      <c r="I9" t="s">
        <v>0</v>
      </c>
      <c r="J9" t="s">
        <v>1</v>
      </c>
      <c r="K9" t="s">
        <v>0</v>
      </c>
      <c r="L9" t="s">
        <v>1</v>
      </c>
      <c r="M9" t="s">
        <v>0</v>
      </c>
      <c r="N9" t="s">
        <v>1</v>
      </c>
    </row>
    <row r="10" spans="1:14" x14ac:dyDescent="0.15">
      <c r="A10" s="1">
        <v>1059</v>
      </c>
      <c r="B10">
        <v>35300</v>
      </c>
      <c r="C10" s="1">
        <v>2824</v>
      </c>
      <c r="D10">
        <v>35300</v>
      </c>
      <c r="E10" s="1">
        <v>1765</v>
      </c>
      <c r="F10">
        <v>35300</v>
      </c>
      <c r="G10" s="1">
        <v>706</v>
      </c>
      <c r="H10">
        <v>35300</v>
      </c>
      <c r="I10">
        <v>1412</v>
      </c>
      <c r="J10">
        <v>35300</v>
      </c>
      <c r="K10">
        <v>35</v>
      </c>
      <c r="L10">
        <v>35300</v>
      </c>
      <c r="M10">
        <v>35</v>
      </c>
      <c r="N10">
        <v>35300</v>
      </c>
    </row>
    <row r="11" spans="1:14" ht="12" customHeight="1" x14ac:dyDescent="0.15"/>
  </sheetData>
  <mergeCells count="21">
    <mergeCell ref="G3:H3"/>
    <mergeCell ref="I3:J3"/>
    <mergeCell ref="G2:H2"/>
    <mergeCell ref="A2:B2"/>
    <mergeCell ref="C2:D2"/>
    <mergeCell ref="E2:F2"/>
    <mergeCell ref="A3:B3"/>
    <mergeCell ref="C3:D3"/>
    <mergeCell ref="E3:F3"/>
    <mergeCell ref="I2:J2"/>
    <mergeCell ref="M2:N2"/>
    <mergeCell ref="M3:N3"/>
    <mergeCell ref="K2:L2"/>
    <mergeCell ref="K3:L3"/>
    <mergeCell ref="K7:L7"/>
    <mergeCell ref="M7:N7"/>
    <mergeCell ref="A7:B7"/>
    <mergeCell ref="C7:D7"/>
    <mergeCell ref="E7:F7"/>
    <mergeCell ref="G7:H7"/>
    <mergeCell ref="I7:J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34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370*35.3</f>
        <v>13060.999999999998</v>
      </c>
      <c r="B4">
        <v>1000000</v>
      </c>
      <c r="C4" s="1">
        <f>190*35.3</f>
        <v>6706.9999999999991</v>
      </c>
      <c r="D4">
        <v>265000</v>
      </c>
      <c r="E4" s="1">
        <f>130*35.3</f>
        <v>4589</v>
      </c>
      <c r="F4">
        <v>106000</v>
      </c>
      <c r="G4" s="1">
        <f>80*35.3</f>
        <v>2824</v>
      </c>
      <c r="H4">
        <v>35300</v>
      </c>
      <c r="I4">
        <v>3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35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560*35.3</f>
        <v>19768</v>
      </c>
      <c r="B4">
        <v>1000000</v>
      </c>
      <c r="C4" s="1">
        <f>470*35.3</f>
        <v>16591</v>
      </c>
      <c r="D4">
        <v>265000</v>
      </c>
      <c r="E4" s="1">
        <f>160*35.3</f>
        <v>5648</v>
      </c>
      <c r="F4">
        <v>106000</v>
      </c>
      <c r="G4" s="1">
        <f>50*35.3</f>
        <v>1764.9999999999998</v>
      </c>
      <c r="H4">
        <v>35300</v>
      </c>
      <c r="I4">
        <v>3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30*35.3</f>
        <v>1059</v>
      </c>
      <c r="B4">
        <v>1000000</v>
      </c>
      <c r="C4" s="1">
        <f>20*35.3</f>
        <v>706</v>
      </c>
      <c r="D4">
        <v>265000</v>
      </c>
      <c r="E4" s="1">
        <f>20*35.3</f>
        <v>706</v>
      </c>
      <c r="F4">
        <v>106000</v>
      </c>
      <c r="G4" s="1">
        <f>20*35.3</f>
        <v>706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260*35.3</f>
        <v>9178</v>
      </c>
      <c r="B4">
        <v>1000000</v>
      </c>
      <c r="C4" s="1">
        <f>160*35.3</f>
        <v>5648</v>
      </c>
      <c r="D4">
        <v>265000</v>
      </c>
      <c r="E4" s="1">
        <f>100*35.3</f>
        <v>3529.9999999999995</v>
      </c>
      <c r="F4">
        <v>106000</v>
      </c>
      <c r="G4" s="1">
        <f>40*35.3</f>
        <v>1412</v>
      </c>
      <c r="H4">
        <v>35300</v>
      </c>
      <c r="I4">
        <v>5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"/>
  <sheetViews>
    <sheetView workbookViewId="0">
      <selection activeCell="J20" sqref="J20"/>
    </sheetView>
  </sheetViews>
  <sheetFormatPr defaultRowHeight="13.5" x14ac:dyDescent="0.15"/>
  <sheetData>
    <row r="1" spans="1:10" x14ac:dyDescent="0.15">
      <c r="A1" t="s">
        <v>38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10*35.3</f>
        <v>353</v>
      </c>
      <c r="B4">
        <v>1000000</v>
      </c>
      <c r="C4" s="1">
        <f>10*35.3</f>
        <v>353</v>
      </c>
      <c r="D4">
        <v>265000</v>
      </c>
      <c r="E4" s="1">
        <f>1*35.3</f>
        <v>35.299999999999997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"/>
  <sheetViews>
    <sheetView workbookViewId="0">
      <selection activeCell="H18" sqref="H18"/>
    </sheetView>
  </sheetViews>
  <sheetFormatPr defaultRowHeight="13.5" x14ac:dyDescent="0.15"/>
  <cols>
    <col min="1" max="1" width="9.5" bestFit="1" customWidth="1"/>
  </cols>
  <sheetData>
    <row r="1" spans="1:10" x14ac:dyDescent="0.15">
      <c r="A1" t="s">
        <v>39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200*35.3</f>
        <v>7059.9999999999991</v>
      </c>
      <c r="B4">
        <v>1000000</v>
      </c>
      <c r="C4" s="1">
        <f>110*35.3</f>
        <v>3882.9999999999995</v>
      </c>
      <c r="D4">
        <v>265000</v>
      </c>
      <c r="E4" s="1">
        <f>1*35.3</f>
        <v>35.299999999999997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ht="15.75" x14ac:dyDescent="0.15">
      <c r="A1" s="2" t="s">
        <v>26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30*35.3</f>
        <v>1059</v>
      </c>
      <c r="B4">
        <v>100000</v>
      </c>
      <c r="C4" s="1">
        <f>10*35.3</f>
        <v>353</v>
      </c>
      <c r="D4">
        <v>26500</v>
      </c>
      <c r="E4" s="1">
        <f>10*35.3</f>
        <v>353</v>
      </c>
      <c r="F4">
        <v>10600</v>
      </c>
      <c r="G4" s="1">
        <f>10*35.3</f>
        <v>353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conditionalFormatting sqref="L21">
    <cfRule type="colorScale" priority="1">
      <colorScale>
        <cfvo type="min"/>
        <cfvo type="max"/>
        <color rgb="FFFF0000"/>
        <color theme="4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E12" sqref="E12"/>
    </sheetView>
  </sheetViews>
  <sheetFormatPr defaultRowHeight="13.5" x14ac:dyDescent="0.15"/>
  <sheetData>
    <row r="1" spans="1:10" x14ac:dyDescent="0.15">
      <c r="A1" t="s">
        <v>27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180*35.3</f>
        <v>6353.9999999999991</v>
      </c>
      <c r="B4">
        <v>100000</v>
      </c>
      <c r="C4" s="1">
        <f>60*35.3</f>
        <v>2118</v>
      </c>
      <c r="D4">
        <v>26500</v>
      </c>
      <c r="E4" s="1">
        <f>30*35.3</f>
        <v>1059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28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30*35.3</f>
        <v>1059</v>
      </c>
      <c r="B4">
        <v>100000</v>
      </c>
      <c r="C4" s="1">
        <f>20*35.3</f>
        <v>706</v>
      </c>
      <c r="D4">
        <v>26500</v>
      </c>
      <c r="E4" s="1">
        <f>10*35.3</f>
        <v>353</v>
      </c>
      <c r="F4">
        <v>10600</v>
      </c>
      <c r="G4" s="1">
        <f>10*35.3</f>
        <v>353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"/>
  <sheetViews>
    <sheetView workbookViewId="0">
      <selection activeCell="C4" sqref="C4"/>
    </sheetView>
  </sheetViews>
  <sheetFormatPr defaultRowHeight="13.5" x14ac:dyDescent="0.15"/>
  <sheetData>
    <row r="1" spans="1:10" x14ac:dyDescent="0.15">
      <c r="A1" t="s">
        <v>29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10*35.3</f>
        <v>353</v>
      </c>
      <c r="B4">
        <v>100000</v>
      </c>
      <c r="C4" s="1">
        <f>10*35.3</f>
        <v>353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"/>
  <sheetViews>
    <sheetView workbookViewId="0">
      <selection activeCell="H8" sqref="H8"/>
    </sheetView>
  </sheetViews>
  <sheetFormatPr defaultRowHeight="13.5" x14ac:dyDescent="0.15"/>
  <sheetData>
    <row r="1" spans="1:10" x14ac:dyDescent="0.15">
      <c r="A1" t="s">
        <v>30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290*35.3</f>
        <v>10237</v>
      </c>
      <c r="B4">
        <v>100000</v>
      </c>
      <c r="C4" s="1">
        <f>190*35.3</f>
        <v>6706.9999999999991</v>
      </c>
      <c r="D4">
        <v>26500</v>
      </c>
      <c r="E4" s="1">
        <f>70*35.3</f>
        <v>2471</v>
      </c>
      <c r="F4">
        <v>10600</v>
      </c>
      <c r="G4" s="1">
        <f>20*35.3</f>
        <v>706</v>
      </c>
      <c r="H4">
        <v>3530</v>
      </c>
      <c r="I4">
        <v>1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31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10*35.3</f>
        <v>353</v>
      </c>
      <c r="B4">
        <v>100000</v>
      </c>
      <c r="C4" s="1">
        <f>10*35.3</f>
        <v>353</v>
      </c>
      <c r="D4">
        <v>26500</v>
      </c>
      <c r="E4" s="1">
        <f>10*35.3</f>
        <v>353</v>
      </c>
      <c r="F4">
        <v>10600</v>
      </c>
      <c r="G4" s="1">
        <f>10*35.3</f>
        <v>353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workbookViewId="0">
      <selection activeCell="H14" sqref="H14"/>
    </sheetView>
  </sheetViews>
  <sheetFormatPr defaultRowHeight="13.5" x14ac:dyDescent="0.15"/>
  <sheetData>
    <row r="1" spans="1:10" x14ac:dyDescent="0.15">
      <c r="A1" t="s">
        <v>32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140*35.3</f>
        <v>4942</v>
      </c>
      <c r="B4">
        <v>100000</v>
      </c>
      <c r="C4" s="1">
        <f>30*35.3</f>
        <v>1059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 s="1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"/>
  <sheetViews>
    <sheetView workbookViewId="0">
      <selection activeCell="G18" sqref="G18"/>
    </sheetView>
  </sheetViews>
  <sheetFormatPr defaultRowHeight="13.5" x14ac:dyDescent="0.15"/>
  <sheetData>
    <row r="1" spans="1:10" x14ac:dyDescent="0.15">
      <c r="A1" t="s">
        <v>33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240*35.3</f>
        <v>8472</v>
      </c>
      <c r="B4">
        <v>1000000</v>
      </c>
      <c r="C4" s="1">
        <f>220*35.3</f>
        <v>7765.9999999999991</v>
      </c>
      <c r="D4">
        <v>265000</v>
      </c>
      <c r="E4" s="1">
        <f>110*35.3</f>
        <v>3882.9999999999995</v>
      </c>
      <c r="F4">
        <v>106000</v>
      </c>
      <c r="G4" s="1">
        <f>30*35.3</f>
        <v>1059</v>
      </c>
      <c r="H4">
        <v>35300</v>
      </c>
      <c r="I4" s="1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S1掩模制版</vt:lpstr>
      <vt:lpstr>N1电子束</vt:lpstr>
      <vt:lpstr>S2光刻显影</vt:lpstr>
      <vt:lpstr>N2光刻区</vt:lpstr>
      <vt:lpstr>S3基片清洗</vt:lpstr>
      <vt:lpstr>N3热工艺区</vt:lpstr>
      <vt:lpstr>S4原子层沉积</vt:lpstr>
      <vt:lpstr>N4物理沉积</vt:lpstr>
      <vt:lpstr>S5表征1</vt:lpstr>
      <vt:lpstr>S6表征2 </vt:lpstr>
      <vt:lpstr>N5干法刻蚀</vt:lpstr>
      <vt:lpstr>S7划片减薄</vt:lpstr>
      <vt:lpstr>N6湿法刻蚀</vt:lpstr>
      <vt:lpstr>S8样品存放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2026-08-05T03:26:06Z</dcterms:modified>
</cp:coreProperties>
</file>