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B8ACE755-53DF-435A-89B7-07021D53CA2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G4" i="9"/>
  <c r="E4" i="9"/>
  <c r="C4" i="9"/>
  <c r="A4" i="9"/>
  <c r="G4" i="10"/>
  <c r="C4" i="10"/>
  <c r="A4" i="10"/>
  <c r="A4" i="2"/>
  <c r="G4" i="6"/>
  <c r="E4" i="6"/>
  <c r="C4" i="6"/>
  <c r="A4" i="6"/>
  <c r="G4" i="1"/>
  <c r="E4" i="1"/>
  <c r="C4" i="1"/>
  <c r="A4" i="1"/>
  <c r="G4" i="5"/>
  <c r="E4" i="5"/>
  <c r="C4" i="5"/>
  <c r="A4" i="5"/>
  <c r="G4" i="7"/>
  <c r="A4" i="11"/>
  <c r="E4" i="10"/>
  <c r="E4" i="2"/>
  <c r="C4" i="2"/>
  <c r="G4" i="2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<sst xmlns="http://schemas.openxmlformats.org/spreadsheetml/2006/main" count="282" uniqueCount="40">
  <si>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</si>
  <si>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</si>
  <si>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</si>
  <si>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</si>
  <si>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</si>
  <si>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</si>
  <si>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</si>
  <si>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</si>
  <si>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</si>
  <si>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</si>
  <si>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</si>
  <si>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</si>
  <si>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</si>
  <si>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</si>
  <si>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</si>
  <si>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</si>
  <si>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</si>
  <si>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</si>
  <si>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</si>
  <si>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</si>
  <si>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</si>
  <si>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</si>
  <si>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</si>
  <si>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</si>
  <si>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</si>
  <si>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</si>
  <si>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2026-06-11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</si>
  <si>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2026-06-11电子束100级的洁净室(Particles/m 3)</t>
    <phoneticPr fontId="1" type="noConversion"/>
  </si>
  <si>
    <t>2026-06-11光刻显影100级的洁净室(Particles/m 3)</t>
    <phoneticPr fontId="1" type="noConversion"/>
  </si>
  <si>
    <t>2026-06-11光刻区100级的洁净室(Particles/m 3)</t>
    <phoneticPr fontId="1" type="noConversion"/>
  </si>
  <si>
    <t>2026-06-11基片清洗100级的洁净室(Particles/m 3)</t>
    <phoneticPr fontId="1" type="noConversion"/>
  </si>
  <si>
    <t>2026-06-11热工艺区100级的洁净室(Particles/m 3)</t>
    <phoneticPr fontId="1" type="noConversion"/>
  </si>
  <si>
    <t>2026-06-11原子层沉积100级的洁净室(Particles/m 3)</t>
    <phoneticPr fontId="1" type="noConversion"/>
  </si>
  <si>
    <t>2026-06-11物理沉积1000级的洁净室(Particles/m 3)</t>
    <phoneticPr fontId="1" type="noConversion"/>
  </si>
  <si>
    <t>2026-06-11表征1 1000级的洁净室(Particles/m 3)</t>
    <phoneticPr fontId="1" type="noConversion"/>
  </si>
  <si>
    <t>2026-06-11表征2 1000级的洁净室(Particles/m 3)</t>
    <phoneticPr fontId="1" type="noConversion"/>
  </si>
  <si>
    <t>2026-06-11干法刻蚀1000级的洁净室(Particles/m 3)</t>
    <phoneticPr fontId="1" type="noConversion"/>
  </si>
  <si>
    <t>2026-06-11划片减薄1000级的洁净室(Particles/m 3)</t>
    <phoneticPr fontId="1" type="noConversion"/>
  </si>
  <si>
    <t>2026-06-11湿法刻蚀1000级的洁净室(Particles/m 3)</t>
    <phoneticPr fontId="1" type="noConversion"/>
  </si>
  <si>
    <t>2026-06-11样品存放1000级的洁净室(Particles/m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</si>
</sst>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2026-06-11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832157133347594"/>
          <c:y val="1.03880130107890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1059</c:v>
                </c:pt>
                <c:pt idx="1">
                  <c:v>3530</c:v>
                </c:pt>
                <c:pt idx="2" formatCode="0_ ">
                  <c:v>353</c:v>
                </c:pt>
                <c:pt idx="3">
                  <c:v>3530</c:v>
                </c:pt>
                <c:pt idx="4" formatCode="0_ ">
                  <c:v>1765</c:v>
                </c:pt>
                <c:pt idx="5">
                  <c:v>3530</c:v>
                </c:pt>
                <c:pt idx="6" formatCode="0_ ">
                  <c:v>35</c:v>
                </c:pt>
                <c:pt idx="7">
                  <c:v>3530</c:v>
                </c:pt>
                <c:pt idx="8">
                  <c:v>353</c:v>
                </c:pt>
                <c:pt idx="9">
                  <c:v>3530</c:v>
                </c:pt>
                <c:pt idx="10">
                  <c:v>1059</c:v>
                </c:pt>
                <c:pt idx="11">
                  <c:v>3530</c:v>
                </c:pt>
                <c:pt idx="12">
                  <c:v>35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2026-06-11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1765</c:v>
                </c:pt>
                <c:pt idx="1">
                  <c:v>35300</c:v>
                </c:pt>
                <c:pt idx="2" formatCode="0_ ">
                  <c:v>353</c:v>
                </c:pt>
                <c:pt idx="3">
                  <c:v>35300</c:v>
                </c:pt>
                <c:pt idx="4" formatCode="0_ ">
                  <c:v>353</c:v>
                </c:pt>
                <c:pt idx="5">
                  <c:v>35300</c:v>
                </c:pt>
                <c:pt idx="6" formatCode="0_ ">
                  <c:v>1059</c:v>
                </c:pt>
                <c:pt idx="7">
                  <c:v>35300</c:v>
                </c:pt>
                <c:pt idx="8">
                  <c:v>6001</c:v>
                </c:pt>
                <c:pt idx="9">
                  <c:v>35300</c:v>
                </c:pt>
                <c:pt idx="10">
                  <c:v>35</c:v>
                </c:pt>
                <c:pt idx="11">
                  <c:v>35300</c:v>
                </c:pt>
                <c:pt idx="12">
                  <c:v>212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P31" sqref="P31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1059</v>
      </c>
      <c r="B5">
        <v>3530</v>
      </c>
      <c r="C5" s="1">
        <v>353</v>
      </c>
      <c r="D5">
        <v>3530</v>
      </c>
      <c r="E5" s="1">
        <v>1765</v>
      </c>
      <c r="F5">
        <v>3530</v>
      </c>
      <c r="G5" s="1">
        <v>35</v>
      </c>
      <c r="H5">
        <v>3530</v>
      </c>
      <c r="I5">
        <v>353</v>
      </c>
      <c r="J5">
        <v>3530</v>
      </c>
      <c r="K5">
        <v>1059</v>
      </c>
      <c r="L5">
        <v>3530</v>
      </c>
      <c r="M5">
        <v>35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1765</v>
      </c>
      <c r="B10">
        <v>35300</v>
      </c>
      <c r="C10" s="1">
        <v>353</v>
      </c>
      <c r="D10">
        <v>35300</v>
      </c>
      <c r="E10" s="1">
        <v>353</v>
      </c>
      <c r="F10">
        <v>35300</v>
      </c>
      <c r="G10" s="1">
        <v>1059</v>
      </c>
      <c r="H10">
        <v>35300</v>
      </c>
      <c r="I10">
        <v>6001</v>
      </c>
      <c r="J10">
        <v>35300</v>
      </c>
      <c r="K10">
        <v>35</v>
      </c>
      <c r="L10">
        <v>35300</v>
      </c>
      <c r="M10">
        <v>212</v>
      </c>
      <c r="N10">
        <v>35300</v>
      </c>
    </row>
    <row r="11" spans="1:14" ht="12" customHeight="1" x14ac:dyDescent="0.15"/>
  </sheetData>
  <mergeCells count="21"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  <mergeCell ref="M2:N2"/>
    <mergeCell ref="M3:N3"/>
    <mergeCell ref="K2:L2"/>
    <mergeCell ref="K3:L3"/>
    <mergeCell ref="K7:L7"/>
    <mergeCell ref="M7:N7"/>
    <mergeCell ref="A7:B7"/>
    <mergeCell ref="C7:D7"/>
    <mergeCell ref="E7:F7"/>
    <mergeCell ref="G7:H7"/>
    <mergeCell ref="I7:J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G9" sqref="G9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200*35.3</f>
        <v>7059.9999999999991</v>
      </c>
      <c r="B4">
        <v>100000</v>
      </c>
      <c r="C4" s="1">
        <f>60*35.3</f>
        <v>2118</v>
      </c>
      <c r="D4">
        <v>26500</v>
      </c>
      <c r="E4" s="1">
        <f>30*35.3</f>
        <v>1059</v>
      </c>
      <c r="F4">
        <v>10600</v>
      </c>
      <c r="G4" s="1">
        <f>30*35.3</f>
        <v>1059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I15" sqref="I15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20*35.3</f>
        <v>706</v>
      </c>
      <c r="D4">
        <v>26500</v>
      </c>
      <c r="E4" s="1">
        <f>20*35.3</f>
        <v>706</v>
      </c>
      <c r="F4">
        <v>10600</v>
      </c>
      <c r="G4" s="1">
        <f>10*35.3</f>
        <v>353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290*35.3</f>
        <v>10237</v>
      </c>
      <c r="B4">
        <v>100000</v>
      </c>
      <c r="C4" s="1">
        <f>100*35.3</f>
        <v>3529.9999999999995</v>
      </c>
      <c r="D4">
        <v>26500</v>
      </c>
      <c r="E4" s="1">
        <f>60*35.3</f>
        <v>2118</v>
      </c>
      <c r="F4">
        <v>10600</v>
      </c>
      <c r="G4" s="1">
        <f>50*35.3</f>
        <v>1764.9999999999998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C4" sqref="C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40*35.3</f>
        <v>1412</v>
      </c>
      <c r="B4">
        <v>100000</v>
      </c>
      <c r="C4" s="1">
        <f>10*35.3</f>
        <v>353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310*35.3</f>
        <v>10943</v>
      </c>
      <c r="B4">
        <v>100000</v>
      </c>
      <c r="C4" s="1">
        <f>220*35.3</f>
        <v>7765.9999999999991</v>
      </c>
      <c r="D4">
        <v>26500</v>
      </c>
      <c r="E4" s="1">
        <f>90*35.3</f>
        <v>3176.9999999999995</v>
      </c>
      <c r="F4">
        <v>10600</v>
      </c>
      <c r="G4" s="1">
        <f>10*35.3</f>
        <v>353</v>
      </c>
      <c r="H4">
        <v>3530</v>
      </c>
      <c r="I4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15" sqref="I15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70*35.3</f>
        <v>2471</v>
      </c>
      <c r="B4">
        <v>100000</v>
      </c>
      <c r="C4" s="1">
        <f>50*35.3</f>
        <v>1764.9999999999998</v>
      </c>
      <c r="D4">
        <v>26500</v>
      </c>
      <c r="E4" s="1">
        <f>40*35.3</f>
        <v>1412</v>
      </c>
      <c r="F4">
        <v>10600</v>
      </c>
      <c r="G4" s="1">
        <f>30*35.3</f>
        <v>1059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20*35.3</f>
        <v>706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800*35.3</f>
        <v>28239.999999999996</v>
      </c>
      <c r="B4">
        <v>1000000</v>
      </c>
      <c r="C4" s="1">
        <f>270*35.3</f>
        <v>9531</v>
      </c>
      <c r="D4">
        <v>265000</v>
      </c>
      <c r="E4" s="1">
        <f>110*35.3</f>
        <v>3882.9999999999995</v>
      </c>
      <c r="F4">
        <v>106000</v>
      </c>
      <c r="G4" s="1">
        <f>50*35.3</f>
        <v>1764.9999999999998</v>
      </c>
      <c r="H4">
        <v>35300</v>
      </c>
      <c r="I4" s="1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30*35.3</f>
        <v>1059</v>
      </c>
      <c r="B4">
        <v>1000000</v>
      </c>
      <c r="C4" s="1">
        <f>10*35.3</f>
        <v>353</v>
      </c>
      <c r="D4">
        <v>265000</v>
      </c>
      <c r="E4" s="1">
        <f>10*35.3</f>
        <v>353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1000000</v>
      </c>
      <c r="C4" s="1">
        <f>60*35.3</f>
        <v>2118</v>
      </c>
      <c r="D4">
        <v>265000</v>
      </c>
      <c r="E4" s="1">
        <f>40*35.3</f>
        <v>1412</v>
      </c>
      <c r="F4">
        <v>106000</v>
      </c>
      <c r="G4" s="1">
        <f>10*35.3</f>
        <v>353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240*35.3</f>
        <v>8472</v>
      </c>
      <c r="B4">
        <v>1000000</v>
      </c>
      <c r="C4" s="1">
        <f>120*35.3</f>
        <v>4236</v>
      </c>
      <c r="D4">
        <v>265000</v>
      </c>
      <c r="E4" s="1">
        <f>70*35.3</f>
        <v>2471</v>
      </c>
      <c r="F4">
        <v>106000</v>
      </c>
      <c r="G4" s="1">
        <f>30*35.3</f>
        <v>1059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510*35.3</f>
        <v>18003</v>
      </c>
      <c r="B4">
        <v>1000000</v>
      </c>
      <c r="C4" s="1">
        <f>240*35.3</f>
        <v>8472</v>
      </c>
      <c r="D4">
        <v>265000</v>
      </c>
      <c r="E4" s="1">
        <f>220*35.3</f>
        <v>7765.9999999999991</v>
      </c>
      <c r="F4">
        <v>106000</v>
      </c>
      <c r="G4" s="1">
        <f>170*35.3</f>
        <v>6000.9999999999991</v>
      </c>
      <c r="H4">
        <v>35300</v>
      </c>
      <c r="I4">
        <v>12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10*35.3</f>
        <v>353</v>
      </c>
      <c r="B4">
        <v>1000000</v>
      </c>
      <c r="C4" s="1">
        <f>10*35.3</f>
        <v>353</v>
      </c>
      <c r="D4">
        <v>265000</v>
      </c>
      <c r="E4" s="1">
        <f>10*35.3</f>
        <v>353</v>
      </c>
      <c r="F4">
        <v>106000</v>
      </c>
      <c r="G4" s="1">
        <f>1*35.3</f>
        <v>35.299999999999997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I4" sqref="I4"/>
    </sheetView>
  </sheetViews>
  <sheetFormatPr defaultRowHeight="13.5" x14ac:dyDescent="0.15"/>
  <cols>
    <col min="1" max="1" width="9.5" bestFit="1" customWidth="1"/>
  </cols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110*35.3</f>
        <v>3882.9999999999995</v>
      </c>
      <c r="B4">
        <v>1000000</v>
      </c>
      <c r="C4" s="1">
        <f>50*35.3</f>
        <v>1764.9999999999998</v>
      </c>
      <c r="D4">
        <v>265000</v>
      </c>
      <c r="E4" s="1">
        <f>30*35.3</f>
        <v>1059</v>
      </c>
      <c r="F4">
        <v>106000</v>
      </c>
      <c r="G4" s="1">
        <f>6*35.3</f>
        <v>211.79999999999998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2026-06-11T02:54:31Z</dcterms:modified>
</cp:coreProperties>
</file>